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Horizon Data" sheetId="1" r:id="rId1"/>
    <sheet name="Threshold Data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6" i="1"/>
  <c r="D46"/>
  <c r="C46"/>
  <c r="G35"/>
  <c r="E40" l="1"/>
  <c r="D40"/>
  <c r="C40"/>
  <c r="E39"/>
  <c r="D39"/>
  <c r="C39"/>
  <c r="S33" l="1"/>
  <c r="O33"/>
  <c r="M33"/>
  <c r="G33"/>
  <c r="S32"/>
  <c r="M32"/>
  <c r="G32"/>
  <c r="S31"/>
  <c r="M31"/>
  <c r="G31"/>
  <c r="S30"/>
  <c r="M30"/>
  <c r="G30"/>
  <c r="S29"/>
  <c r="M29"/>
  <c r="G29"/>
  <c r="S28"/>
  <c r="M28"/>
  <c r="G28"/>
  <c r="S27"/>
  <c r="M27"/>
  <c r="G27"/>
  <c r="S26"/>
  <c r="M26"/>
  <c r="G26"/>
  <c r="S25"/>
  <c r="M25"/>
  <c r="G25"/>
  <c r="S24"/>
  <c r="M24"/>
  <c r="G24"/>
  <c r="S23"/>
  <c r="M23"/>
  <c r="G23"/>
  <c r="S22"/>
  <c r="M22"/>
  <c r="G22"/>
  <c r="S21"/>
  <c r="M21"/>
  <c r="G21"/>
  <c r="S20"/>
  <c r="M20"/>
  <c r="G20"/>
  <c r="S19"/>
  <c r="M19"/>
  <c r="G19"/>
  <c r="S18"/>
  <c r="M18"/>
  <c r="G18"/>
  <c r="S17"/>
  <c r="M17"/>
  <c r="G17"/>
  <c r="S16"/>
  <c r="M16"/>
  <c r="G16"/>
  <c r="S15"/>
  <c r="M15"/>
  <c r="G15"/>
  <c r="S14"/>
  <c r="M14"/>
  <c r="G14"/>
  <c r="S13"/>
  <c r="M13"/>
  <c r="G13"/>
  <c r="S12"/>
  <c r="M12"/>
  <c r="G12"/>
  <c r="S11"/>
  <c r="M11"/>
  <c r="G11"/>
  <c r="S10"/>
  <c r="M10"/>
  <c r="G10"/>
  <c r="S9"/>
  <c r="M9"/>
  <c r="G9"/>
  <c r="S8"/>
  <c r="M8"/>
  <c r="G8"/>
  <c r="S7"/>
  <c r="S3"/>
  <c r="M7"/>
  <c r="G7"/>
  <c r="G6"/>
  <c r="M6"/>
  <c r="S6"/>
  <c r="S5"/>
  <c r="M5"/>
  <c r="G5"/>
  <c r="S4"/>
  <c r="M4"/>
  <c r="G4"/>
  <c r="M3"/>
  <c r="M35" s="1"/>
  <c r="G3"/>
  <c r="S35" l="1"/>
</calcChain>
</file>

<file path=xl/sharedStrings.xml><?xml version="1.0" encoding="utf-8"?>
<sst xmlns="http://schemas.openxmlformats.org/spreadsheetml/2006/main" count="229" uniqueCount="90">
  <si>
    <t>A</t>
  </si>
  <si>
    <t>O</t>
  </si>
  <si>
    <t>Average</t>
  </si>
  <si>
    <t>1NY020</t>
  </si>
  <si>
    <t>2NY003</t>
  </si>
  <si>
    <t>E</t>
  </si>
  <si>
    <t>2NY006</t>
  </si>
  <si>
    <t>2NY014</t>
  </si>
  <si>
    <t>2NY019</t>
  </si>
  <si>
    <t>2NY021</t>
  </si>
  <si>
    <t>All in cm</t>
  </si>
  <si>
    <t>2NY023</t>
  </si>
  <si>
    <t>2NY025</t>
  </si>
  <si>
    <t>2NY026</t>
  </si>
  <si>
    <t>2NY027</t>
  </si>
  <si>
    <t>1 (5)</t>
  </si>
  <si>
    <t>2 (6)</t>
  </si>
  <si>
    <t xml:space="preserve">3 (7) </t>
  </si>
  <si>
    <t>4 (8)</t>
  </si>
  <si>
    <t>5 (9)</t>
  </si>
  <si>
    <t>2NY030</t>
  </si>
  <si>
    <t>2NY031</t>
  </si>
  <si>
    <t>2NY032</t>
  </si>
  <si>
    <t>2NY033</t>
  </si>
  <si>
    <t>2NY035</t>
  </si>
  <si>
    <t>2NY036</t>
  </si>
  <si>
    <t>2NY037</t>
  </si>
  <si>
    <t>P: 1, 4, 6, 8, 9</t>
  </si>
  <si>
    <t>2NY038</t>
  </si>
  <si>
    <t xml:space="preserve">P: 5, 4, 7, 8, 9 </t>
  </si>
  <si>
    <t>VT015</t>
  </si>
  <si>
    <t>VT016</t>
  </si>
  <si>
    <t>VT017</t>
  </si>
  <si>
    <t>VT018</t>
  </si>
  <si>
    <t>VT021</t>
  </si>
  <si>
    <t>VT022</t>
  </si>
  <si>
    <t>VT023</t>
  </si>
  <si>
    <t>VT024</t>
  </si>
  <si>
    <t>VT025</t>
  </si>
  <si>
    <t>P: 1, 2, 2, 4, 5</t>
  </si>
  <si>
    <t>VT026</t>
  </si>
  <si>
    <t>VT040</t>
  </si>
  <si>
    <t>MA001</t>
  </si>
  <si>
    <t>MA004</t>
  </si>
  <si>
    <t>Total Average</t>
  </si>
  <si>
    <t>Without</t>
  </si>
  <si>
    <t>With</t>
  </si>
  <si>
    <t>% with</t>
  </si>
  <si>
    <t>% With</t>
  </si>
  <si>
    <t>153 pits</t>
  </si>
  <si>
    <t xml:space="preserve">Of the 153 pits taken, the average thickness of the O layer was 2.282157 cm, the A layer was 9.236961 cm and the E layer was 1.811882 cm. 82% of the stands had some O layer, 94% had some A layer and 65% had some E layer. </t>
  </si>
  <si>
    <t>31 Stands</t>
  </si>
  <si>
    <t>Plot_cluster</t>
  </si>
  <si>
    <t>A_Ca</t>
  </si>
  <si>
    <t>A_K</t>
  </si>
  <si>
    <t>A_Mg</t>
  </si>
  <si>
    <t>B_Ca</t>
  </si>
  <si>
    <t>B_K</t>
  </si>
  <si>
    <t>B_Mg</t>
  </si>
  <si>
    <t>PERCSMMORT07_08</t>
  </si>
  <si>
    <t>.</t>
  </si>
  <si>
    <t>1VT001</t>
  </si>
  <si>
    <t>1VT002</t>
  </si>
  <si>
    <t>1VT003</t>
  </si>
  <si>
    <t>2VT004</t>
  </si>
  <si>
    <t>2VT005</t>
  </si>
  <si>
    <t>1VT008</t>
  </si>
  <si>
    <t>2VT012</t>
  </si>
  <si>
    <t>2VT013</t>
  </si>
  <si>
    <t>1VT014</t>
  </si>
  <si>
    <t>1VT015</t>
  </si>
  <si>
    <t>1VT016</t>
  </si>
  <si>
    <t>1VT017</t>
  </si>
  <si>
    <t>2VT018</t>
  </si>
  <si>
    <t>1VT021</t>
  </si>
  <si>
    <t>1VT022</t>
  </si>
  <si>
    <t>1VT023</t>
  </si>
  <si>
    <t>2VT024</t>
  </si>
  <si>
    <t>2VT025</t>
  </si>
  <si>
    <t>2VT026</t>
  </si>
  <si>
    <t>2VT027</t>
  </si>
  <si>
    <t>1VT033</t>
  </si>
  <si>
    <t>1VT034</t>
  </si>
  <si>
    <t>2VT036</t>
  </si>
  <si>
    <t>1VT037</t>
  </si>
  <si>
    <t>1VT038</t>
  </si>
  <si>
    <t>2VT039</t>
  </si>
  <si>
    <t>1VT040</t>
  </si>
  <si>
    <t>1MA001</t>
  </si>
  <si>
    <t>1MA004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</si>
</sst>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7"/>
  <sheetViews>
    <sheetView tabSelected="1" workbookViewId="0">
      <selection activeCell="G38" sqref="G38"/>
    </sheetView>
  </sheetViews>
  <sheetFormatPr defaultRowHeight="15"/>
  <sheetData>
    <row r="1" spans="1:19">
      <c r="A1" t="s">
        <v>10</v>
      </c>
      <c r="B1" s="7" t="s">
        <v>1</v>
      </c>
      <c r="C1" s="7"/>
      <c r="D1" s="7"/>
      <c r="E1" s="7"/>
      <c r="F1" s="7"/>
      <c r="G1" s="2"/>
      <c r="H1" s="7" t="s">
        <v>0</v>
      </c>
      <c r="I1" s="7"/>
      <c r="J1" s="7"/>
      <c r="K1" s="7"/>
      <c r="L1" s="7"/>
      <c r="N1" s="7" t="s">
        <v>5</v>
      </c>
      <c r="O1" s="7"/>
      <c r="P1" s="7"/>
      <c r="Q1" s="7"/>
      <c r="R1" s="7"/>
    </row>
    <row r="2" spans="1:19"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</v>
      </c>
    </row>
    <row r="3" spans="1:19">
      <c r="A3" t="s">
        <v>3</v>
      </c>
      <c r="B3">
        <v>1.5</v>
      </c>
      <c r="C3">
        <v>0</v>
      </c>
      <c r="D3">
        <v>0</v>
      </c>
      <c r="E3">
        <v>0</v>
      </c>
      <c r="F3">
        <v>0</v>
      </c>
      <c r="G3">
        <f t="shared" ref="G3:G33" si="0">AVERAGE(B3:F3)</f>
        <v>0.3</v>
      </c>
      <c r="H3">
        <v>13</v>
      </c>
      <c r="I3">
        <v>25</v>
      </c>
      <c r="J3">
        <v>26</v>
      </c>
      <c r="K3">
        <v>10</v>
      </c>
      <c r="L3">
        <v>8</v>
      </c>
      <c r="M3">
        <f t="shared" ref="M3:M33" si="1">AVERAGE(H3:L3)</f>
        <v>16.399999999999999</v>
      </c>
      <c r="N3">
        <v>0</v>
      </c>
      <c r="O3">
        <v>0</v>
      </c>
      <c r="P3">
        <v>0</v>
      </c>
      <c r="Q3">
        <v>0</v>
      </c>
      <c r="R3">
        <v>0</v>
      </c>
      <c r="S3">
        <f t="shared" ref="S3:S33" si="2">AVERAGE(N3:R3)</f>
        <v>0</v>
      </c>
    </row>
    <row r="4" spans="1:19">
      <c r="A4" t="s">
        <v>4</v>
      </c>
      <c r="B4">
        <v>5.08</v>
      </c>
      <c r="C4">
        <v>2.54</v>
      </c>
      <c r="D4">
        <v>7.62</v>
      </c>
      <c r="G4">
        <f t="shared" si="0"/>
        <v>5.08</v>
      </c>
      <c r="H4">
        <v>15.24</v>
      </c>
      <c r="I4">
        <v>12.7</v>
      </c>
      <c r="J4">
        <v>0</v>
      </c>
      <c r="M4">
        <f t="shared" si="1"/>
        <v>9.3133333333333326</v>
      </c>
      <c r="N4">
        <v>0</v>
      </c>
      <c r="O4">
        <v>0</v>
      </c>
      <c r="P4">
        <v>7.62</v>
      </c>
      <c r="S4">
        <f t="shared" si="2"/>
        <v>2.54</v>
      </c>
    </row>
    <row r="5" spans="1:19">
      <c r="A5" t="s">
        <v>6</v>
      </c>
      <c r="B5">
        <v>1.27</v>
      </c>
      <c r="C5">
        <v>2.54</v>
      </c>
      <c r="D5">
        <v>2.54</v>
      </c>
      <c r="E5">
        <v>2.54</v>
      </c>
      <c r="F5">
        <v>2.54</v>
      </c>
      <c r="G5">
        <f t="shared" si="0"/>
        <v>2.286</v>
      </c>
      <c r="H5">
        <v>0</v>
      </c>
      <c r="I5">
        <v>0</v>
      </c>
      <c r="J5">
        <v>0</v>
      </c>
      <c r="K5">
        <v>0</v>
      </c>
      <c r="L5">
        <v>0</v>
      </c>
      <c r="M5">
        <f t="shared" si="1"/>
        <v>0</v>
      </c>
      <c r="N5">
        <v>2.54</v>
      </c>
      <c r="O5">
        <v>10.16</v>
      </c>
      <c r="P5">
        <v>7.62</v>
      </c>
      <c r="Q5">
        <v>7.62</v>
      </c>
      <c r="R5">
        <v>5.08</v>
      </c>
      <c r="S5">
        <f t="shared" si="2"/>
        <v>6.604000000000001</v>
      </c>
    </row>
    <row r="6" spans="1:19">
      <c r="A6" t="s">
        <v>7</v>
      </c>
      <c r="B6">
        <v>0</v>
      </c>
      <c r="C6">
        <v>0</v>
      </c>
      <c r="D6">
        <v>0</v>
      </c>
      <c r="E6">
        <v>0</v>
      </c>
      <c r="F6">
        <v>0</v>
      </c>
      <c r="G6">
        <f t="shared" si="0"/>
        <v>0</v>
      </c>
      <c r="H6">
        <v>17.78</v>
      </c>
      <c r="I6">
        <v>15.24</v>
      </c>
      <c r="J6">
        <v>13.97</v>
      </c>
      <c r="K6">
        <v>15.24</v>
      </c>
      <c r="L6">
        <v>10.16</v>
      </c>
      <c r="M6">
        <f t="shared" si="1"/>
        <v>14.478</v>
      </c>
      <c r="N6">
        <v>7.62</v>
      </c>
      <c r="O6">
        <v>2.54</v>
      </c>
      <c r="P6">
        <v>6.35</v>
      </c>
      <c r="Q6">
        <v>0</v>
      </c>
      <c r="R6">
        <v>7.62</v>
      </c>
      <c r="S6">
        <f t="shared" si="2"/>
        <v>4.8259999999999996</v>
      </c>
    </row>
    <row r="7" spans="1:19">
      <c r="A7" t="s">
        <v>8</v>
      </c>
      <c r="B7">
        <v>5</v>
      </c>
      <c r="C7">
        <v>8</v>
      </c>
      <c r="D7">
        <v>9</v>
      </c>
      <c r="E7">
        <v>0</v>
      </c>
      <c r="F7">
        <v>10</v>
      </c>
      <c r="G7">
        <f t="shared" si="0"/>
        <v>6.4</v>
      </c>
      <c r="H7">
        <v>50</v>
      </c>
      <c r="I7">
        <v>25</v>
      </c>
      <c r="J7">
        <v>23</v>
      </c>
      <c r="K7">
        <v>0</v>
      </c>
      <c r="L7">
        <v>30</v>
      </c>
      <c r="M7">
        <f t="shared" si="1"/>
        <v>25.6</v>
      </c>
      <c r="N7">
        <v>0</v>
      </c>
      <c r="O7">
        <v>0</v>
      </c>
      <c r="P7">
        <v>0</v>
      </c>
      <c r="Q7">
        <v>0</v>
      </c>
      <c r="R7">
        <v>0</v>
      </c>
      <c r="S7">
        <f t="shared" si="2"/>
        <v>0</v>
      </c>
    </row>
    <row r="8" spans="1:19">
      <c r="A8" t="s">
        <v>9</v>
      </c>
      <c r="B8">
        <v>1</v>
      </c>
      <c r="C8">
        <v>0</v>
      </c>
      <c r="D8">
        <v>0</v>
      </c>
      <c r="E8">
        <v>3.81</v>
      </c>
      <c r="F8">
        <v>1</v>
      </c>
      <c r="G8">
        <f t="shared" si="0"/>
        <v>1.1620000000000001</v>
      </c>
      <c r="H8">
        <v>10</v>
      </c>
      <c r="I8">
        <v>7.62</v>
      </c>
      <c r="J8">
        <v>7.62</v>
      </c>
      <c r="K8">
        <v>10.16</v>
      </c>
      <c r="L8">
        <v>40</v>
      </c>
      <c r="M8">
        <f t="shared" si="1"/>
        <v>15.080000000000002</v>
      </c>
      <c r="N8">
        <v>0</v>
      </c>
      <c r="O8">
        <v>0</v>
      </c>
      <c r="P8">
        <v>0</v>
      </c>
      <c r="Q8">
        <v>15.24</v>
      </c>
      <c r="R8">
        <v>0</v>
      </c>
      <c r="S8">
        <f t="shared" si="2"/>
        <v>3.048</v>
      </c>
    </row>
    <row r="9" spans="1:19" ht="14.25" customHeight="1">
      <c r="A9" t="s">
        <v>11</v>
      </c>
      <c r="B9">
        <v>0</v>
      </c>
      <c r="C9">
        <v>0</v>
      </c>
      <c r="E9">
        <v>0</v>
      </c>
      <c r="G9">
        <f t="shared" si="0"/>
        <v>0</v>
      </c>
      <c r="H9">
        <v>15.24</v>
      </c>
      <c r="I9">
        <v>15.24</v>
      </c>
      <c r="K9">
        <v>15.24</v>
      </c>
      <c r="M9">
        <f t="shared" si="1"/>
        <v>15.24</v>
      </c>
      <c r="N9">
        <v>5.08</v>
      </c>
      <c r="O9">
        <v>0</v>
      </c>
      <c r="Q9">
        <v>0</v>
      </c>
      <c r="S9">
        <f t="shared" si="2"/>
        <v>1.6933333333333334</v>
      </c>
    </row>
    <row r="10" spans="1:19">
      <c r="A10" t="s">
        <v>12</v>
      </c>
      <c r="B10">
        <v>5.08</v>
      </c>
      <c r="C10">
        <v>5.08</v>
      </c>
      <c r="D10">
        <v>0</v>
      </c>
      <c r="E10">
        <v>3.81</v>
      </c>
      <c r="F10">
        <v>0</v>
      </c>
      <c r="G10">
        <f t="shared" si="0"/>
        <v>2.794</v>
      </c>
      <c r="H10">
        <v>2.54</v>
      </c>
      <c r="I10">
        <v>5.08</v>
      </c>
      <c r="J10">
        <v>5.08</v>
      </c>
      <c r="K10">
        <v>10.16</v>
      </c>
      <c r="L10">
        <v>5.08</v>
      </c>
      <c r="M10">
        <f t="shared" si="1"/>
        <v>5.5879999999999992</v>
      </c>
      <c r="N10">
        <v>0</v>
      </c>
      <c r="O10">
        <v>0</v>
      </c>
      <c r="P10">
        <v>0</v>
      </c>
      <c r="Q10">
        <v>0</v>
      </c>
      <c r="R10">
        <v>0</v>
      </c>
      <c r="S10">
        <f t="shared" si="2"/>
        <v>0</v>
      </c>
    </row>
    <row r="11" spans="1:19">
      <c r="A11" t="s">
        <v>13</v>
      </c>
      <c r="B11">
        <v>0</v>
      </c>
      <c r="C11">
        <v>0</v>
      </c>
      <c r="D11">
        <v>10.16</v>
      </c>
      <c r="E11">
        <v>2.54</v>
      </c>
      <c r="F11">
        <v>5.08</v>
      </c>
      <c r="G11">
        <f t="shared" si="0"/>
        <v>3.556</v>
      </c>
      <c r="H11">
        <v>5.08</v>
      </c>
      <c r="I11">
        <v>10.16</v>
      </c>
      <c r="J11">
        <v>5.08</v>
      </c>
      <c r="K11">
        <v>7.62</v>
      </c>
      <c r="L11">
        <v>15.24</v>
      </c>
      <c r="M11">
        <f t="shared" si="1"/>
        <v>8.6359999999999992</v>
      </c>
      <c r="N11">
        <v>2.54</v>
      </c>
      <c r="O11">
        <v>0</v>
      </c>
      <c r="P11">
        <v>0</v>
      </c>
      <c r="Q11">
        <v>0</v>
      </c>
      <c r="R11">
        <v>0</v>
      </c>
      <c r="S11">
        <f t="shared" si="2"/>
        <v>0.50800000000000001</v>
      </c>
    </row>
    <row r="12" spans="1:19">
      <c r="A12" t="s">
        <v>14</v>
      </c>
      <c r="D12">
        <v>2.54</v>
      </c>
      <c r="E12">
        <v>2.54</v>
      </c>
      <c r="F12">
        <v>7.62</v>
      </c>
      <c r="G12">
        <f t="shared" si="0"/>
        <v>4.2333333333333334</v>
      </c>
      <c r="J12">
        <v>5.08</v>
      </c>
      <c r="K12">
        <v>10.16</v>
      </c>
      <c r="L12">
        <v>7.62</v>
      </c>
      <c r="M12">
        <f t="shared" si="1"/>
        <v>7.62</v>
      </c>
      <c r="P12">
        <v>0</v>
      </c>
      <c r="Q12">
        <v>0</v>
      </c>
      <c r="R12">
        <v>0</v>
      </c>
      <c r="S12">
        <f t="shared" si="2"/>
        <v>0</v>
      </c>
    </row>
    <row r="13" spans="1:19">
      <c r="A13" t="s">
        <v>20</v>
      </c>
      <c r="B13">
        <v>0</v>
      </c>
      <c r="C13">
        <v>0</v>
      </c>
      <c r="D13">
        <v>2.54</v>
      </c>
      <c r="E13">
        <v>7.62</v>
      </c>
      <c r="F13">
        <v>10.16</v>
      </c>
      <c r="G13">
        <f t="shared" si="0"/>
        <v>4.0640000000000001</v>
      </c>
      <c r="H13">
        <v>10.16</v>
      </c>
      <c r="I13">
        <v>10.16</v>
      </c>
      <c r="J13">
        <v>17.78</v>
      </c>
      <c r="K13">
        <v>15.24</v>
      </c>
      <c r="L13">
        <v>15.24</v>
      </c>
      <c r="M13">
        <f t="shared" si="1"/>
        <v>13.715999999999999</v>
      </c>
      <c r="N13">
        <v>0</v>
      </c>
      <c r="O13">
        <v>0</v>
      </c>
      <c r="P13">
        <v>0</v>
      </c>
      <c r="Q13">
        <v>0</v>
      </c>
      <c r="R13">
        <v>0</v>
      </c>
      <c r="S13">
        <f t="shared" si="2"/>
        <v>0</v>
      </c>
    </row>
    <row r="14" spans="1:19">
      <c r="A14" t="s">
        <v>21</v>
      </c>
      <c r="B14">
        <v>4</v>
      </c>
      <c r="C14">
        <v>3</v>
      </c>
      <c r="D14">
        <v>0</v>
      </c>
      <c r="E14">
        <v>5</v>
      </c>
      <c r="F14">
        <v>4</v>
      </c>
      <c r="G14">
        <f t="shared" si="0"/>
        <v>3.2</v>
      </c>
      <c r="H14">
        <v>10</v>
      </c>
      <c r="I14">
        <v>16</v>
      </c>
      <c r="J14">
        <v>10</v>
      </c>
      <c r="K14">
        <v>6</v>
      </c>
      <c r="L14">
        <v>0</v>
      </c>
      <c r="M14">
        <f t="shared" si="1"/>
        <v>8.4</v>
      </c>
      <c r="N14">
        <v>0</v>
      </c>
      <c r="O14">
        <v>0</v>
      </c>
      <c r="P14">
        <v>0</v>
      </c>
      <c r="Q14">
        <v>4</v>
      </c>
      <c r="R14">
        <v>7</v>
      </c>
      <c r="S14">
        <f t="shared" si="2"/>
        <v>2.2000000000000002</v>
      </c>
    </row>
    <row r="15" spans="1:19">
      <c r="A15" t="s">
        <v>22</v>
      </c>
      <c r="B15">
        <v>0</v>
      </c>
      <c r="C15">
        <v>0</v>
      </c>
      <c r="G15">
        <f t="shared" si="0"/>
        <v>0</v>
      </c>
      <c r="H15">
        <v>5.08</v>
      </c>
      <c r="I15">
        <v>5.08</v>
      </c>
      <c r="M15">
        <f t="shared" si="1"/>
        <v>5.08</v>
      </c>
      <c r="N15">
        <v>0</v>
      </c>
      <c r="O15">
        <v>0</v>
      </c>
      <c r="S15">
        <f t="shared" si="2"/>
        <v>0</v>
      </c>
    </row>
    <row r="16" spans="1:19">
      <c r="A16" t="s">
        <v>23</v>
      </c>
      <c r="B16">
        <v>2</v>
      </c>
      <c r="C16">
        <v>0</v>
      </c>
      <c r="D16">
        <v>4</v>
      </c>
      <c r="E16">
        <v>4</v>
      </c>
      <c r="F16">
        <v>5</v>
      </c>
      <c r="G16">
        <f t="shared" si="0"/>
        <v>3</v>
      </c>
      <c r="H16">
        <v>10</v>
      </c>
      <c r="I16">
        <v>7</v>
      </c>
      <c r="J16">
        <v>8</v>
      </c>
      <c r="K16">
        <v>10</v>
      </c>
      <c r="L16">
        <v>15</v>
      </c>
      <c r="M16">
        <f t="shared" si="1"/>
        <v>10</v>
      </c>
      <c r="N16">
        <v>0</v>
      </c>
      <c r="O16">
        <v>2</v>
      </c>
      <c r="P16">
        <v>0</v>
      </c>
      <c r="Q16">
        <v>0</v>
      </c>
      <c r="R16">
        <v>0</v>
      </c>
      <c r="S16">
        <f t="shared" si="2"/>
        <v>0.4</v>
      </c>
    </row>
    <row r="17" spans="1:20">
      <c r="A17" t="s">
        <v>24</v>
      </c>
      <c r="B17">
        <v>0</v>
      </c>
      <c r="C17">
        <v>0</v>
      </c>
      <c r="D17">
        <v>2.54</v>
      </c>
      <c r="E17">
        <v>3.81</v>
      </c>
      <c r="F17">
        <v>2.54</v>
      </c>
      <c r="G17">
        <f t="shared" si="0"/>
        <v>1.778</v>
      </c>
      <c r="H17">
        <v>5.08</v>
      </c>
      <c r="I17">
        <v>5.08</v>
      </c>
      <c r="J17">
        <v>0</v>
      </c>
      <c r="K17">
        <v>0</v>
      </c>
      <c r="L17">
        <v>2.54</v>
      </c>
      <c r="M17">
        <f t="shared" si="1"/>
        <v>2.54</v>
      </c>
      <c r="N17">
        <v>0</v>
      </c>
      <c r="O17">
        <v>0</v>
      </c>
      <c r="P17">
        <v>0</v>
      </c>
      <c r="Q17">
        <v>0</v>
      </c>
      <c r="R17">
        <v>0</v>
      </c>
      <c r="S17">
        <f t="shared" si="2"/>
        <v>0</v>
      </c>
    </row>
    <row r="18" spans="1:20">
      <c r="A18" t="s">
        <v>25</v>
      </c>
      <c r="B18">
        <v>2.54</v>
      </c>
      <c r="C18">
        <v>2.54</v>
      </c>
      <c r="D18">
        <v>5.08</v>
      </c>
      <c r="E18">
        <v>5.08</v>
      </c>
      <c r="F18">
        <v>2.54</v>
      </c>
      <c r="G18">
        <f t="shared" si="0"/>
        <v>3.556</v>
      </c>
      <c r="H18">
        <v>0</v>
      </c>
      <c r="I18">
        <v>0</v>
      </c>
      <c r="J18">
        <v>0</v>
      </c>
      <c r="K18">
        <v>0</v>
      </c>
      <c r="L18">
        <v>0</v>
      </c>
      <c r="M18">
        <f t="shared" si="1"/>
        <v>0</v>
      </c>
      <c r="N18">
        <v>5.08</v>
      </c>
      <c r="O18">
        <v>2.54</v>
      </c>
      <c r="P18">
        <v>2.54</v>
      </c>
      <c r="Q18">
        <v>7.62</v>
      </c>
      <c r="R18">
        <v>2.54</v>
      </c>
      <c r="S18">
        <f t="shared" si="2"/>
        <v>4.0640000000000001</v>
      </c>
    </row>
    <row r="19" spans="1:20">
      <c r="A19" t="s">
        <v>26</v>
      </c>
      <c r="B19">
        <v>2.54</v>
      </c>
      <c r="C19">
        <v>2.54</v>
      </c>
      <c r="D19">
        <v>5.08</v>
      </c>
      <c r="E19">
        <v>7.62</v>
      </c>
      <c r="F19">
        <v>2.54</v>
      </c>
      <c r="G19">
        <f t="shared" si="0"/>
        <v>4.0640000000000001</v>
      </c>
      <c r="H19">
        <v>0</v>
      </c>
      <c r="I19">
        <v>0</v>
      </c>
      <c r="J19">
        <v>0</v>
      </c>
      <c r="K19">
        <v>15.24</v>
      </c>
      <c r="L19">
        <v>33.020000000000003</v>
      </c>
      <c r="M19">
        <f t="shared" si="1"/>
        <v>9.652000000000001</v>
      </c>
      <c r="N19">
        <v>2.54</v>
      </c>
      <c r="O19">
        <v>5.08</v>
      </c>
      <c r="P19">
        <v>0</v>
      </c>
      <c r="Q19">
        <v>0</v>
      </c>
      <c r="R19">
        <v>0</v>
      </c>
      <c r="S19">
        <f t="shared" si="2"/>
        <v>1.524</v>
      </c>
      <c r="T19" t="s">
        <v>27</v>
      </c>
    </row>
    <row r="20" spans="1:20">
      <c r="A20" t="s">
        <v>28</v>
      </c>
      <c r="B20">
        <v>5.08</v>
      </c>
      <c r="C20">
        <v>5.08</v>
      </c>
      <c r="D20">
        <v>10.16</v>
      </c>
      <c r="E20">
        <v>2.54</v>
      </c>
      <c r="F20">
        <v>2.54</v>
      </c>
      <c r="G20">
        <f t="shared" si="0"/>
        <v>5.08</v>
      </c>
      <c r="H20">
        <v>10.16</v>
      </c>
      <c r="I20">
        <v>0</v>
      </c>
      <c r="J20">
        <v>0</v>
      </c>
      <c r="K20">
        <v>0</v>
      </c>
      <c r="L20">
        <v>0</v>
      </c>
      <c r="M20">
        <f t="shared" si="1"/>
        <v>2.032</v>
      </c>
      <c r="N20">
        <v>0</v>
      </c>
      <c r="O20">
        <v>5.08</v>
      </c>
      <c r="P20">
        <v>0</v>
      </c>
      <c r="Q20">
        <v>5.08</v>
      </c>
      <c r="R20">
        <v>2.54</v>
      </c>
      <c r="S20">
        <f t="shared" si="2"/>
        <v>2.54</v>
      </c>
      <c r="T20" t="s">
        <v>29</v>
      </c>
    </row>
    <row r="21" spans="1:20">
      <c r="A21" t="s">
        <v>30</v>
      </c>
      <c r="B21">
        <v>0</v>
      </c>
      <c r="C21">
        <v>2.54</v>
      </c>
      <c r="D21">
        <v>12.7</v>
      </c>
      <c r="E21">
        <v>2.54</v>
      </c>
      <c r="F21">
        <v>2.54</v>
      </c>
      <c r="G21">
        <f t="shared" si="0"/>
        <v>4.0639999999999992</v>
      </c>
      <c r="H21">
        <v>17.78</v>
      </c>
      <c r="I21">
        <v>15.24</v>
      </c>
      <c r="J21">
        <v>0</v>
      </c>
      <c r="K21">
        <v>10.16</v>
      </c>
      <c r="L21">
        <v>20.32</v>
      </c>
      <c r="M21">
        <f t="shared" si="1"/>
        <v>12.700000000000001</v>
      </c>
      <c r="N21">
        <v>0</v>
      </c>
      <c r="O21">
        <v>2.54</v>
      </c>
      <c r="P21">
        <v>10.16</v>
      </c>
      <c r="Q21">
        <v>0</v>
      </c>
      <c r="R21">
        <v>0</v>
      </c>
      <c r="S21">
        <f t="shared" si="2"/>
        <v>2.54</v>
      </c>
    </row>
    <row r="22" spans="1:20">
      <c r="A22" t="s">
        <v>31</v>
      </c>
      <c r="B22">
        <v>2.54</v>
      </c>
      <c r="C22">
        <v>0</v>
      </c>
      <c r="D22">
        <v>4</v>
      </c>
      <c r="E22">
        <v>2.54</v>
      </c>
      <c r="F22">
        <v>0</v>
      </c>
      <c r="G22">
        <f t="shared" si="0"/>
        <v>1.8160000000000001</v>
      </c>
      <c r="H22">
        <v>12.7</v>
      </c>
      <c r="I22">
        <v>2.54</v>
      </c>
      <c r="J22">
        <v>12</v>
      </c>
      <c r="K22">
        <v>5.08</v>
      </c>
      <c r="L22">
        <v>2.54</v>
      </c>
      <c r="M22">
        <f t="shared" si="1"/>
        <v>6.9719999999999995</v>
      </c>
      <c r="N22">
        <v>10.16</v>
      </c>
      <c r="O22">
        <v>1.27</v>
      </c>
      <c r="P22">
        <v>0</v>
      </c>
      <c r="Q22">
        <v>0</v>
      </c>
      <c r="R22">
        <v>1.27</v>
      </c>
      <c r="S22">
        <f t="shared" si="2"/>
        <v>2.54</v>
      </c>
    </row>
    <row r="23" spans="1:20">
      <c r="A23" t="s">
        <v>32</v>
      </c>
      <c r="B23">
        <v>7.62</v>
      </c>
      <c r="C23">
        <v>5.08</v>
      </c>
      <c r="D23">
        <v>5.08</v>
      </c>
      <c r="E23">
        <v>2</v>
      </c>
      <c r="F23">
        <v>2</v>
      </c>
      <c r="G23">
        <f t="shared" si="0"/>
        <v>4.3559999999999999</v>
      </c>
      <c r="H23">
        <v>7.62</v>
      </c>
      <c r="I23">
        <v>7.62</v>
      </c>
      <c r="J23">
        <v>2.54</v>
      </c>
      <c r="K23">
        <v>4</v>
      </c>
      <c r="L23">
        <v>11</v>
      </c>
      <c r="M23">
        <f t="shared" si="1"/>
        <v>6.556</v>
      </c>
      <c r="N23">
        <v>7.62</v>
      </c>
      <c r="O23">
        <v>0</v>
      </c>
      <c r="P23">
        <v>0</v>
      </c>
      <c r="Q23">
        <v>3</v>
      </c>
      <c r="R23">
        <v>0</v>
      </c>
      <c r="S23">
        <f t="shared" si="2"/>
        <v>2.1240000000000001</v>
      </c>
    </row>
    <row r="24" spans="1:20">
      <c r="A24" t="s">
        <v>33</v>
      </c>
      <c r="B24">
        <v>0</v>
      </c>
      <c r="C24">
        <v>0</v>
      </c>
      <c r="D24">
        <v>0</v>
      </c>
      <c r="E24">
        <v>0</v>
      </c>
      <c r="F24">
        <v>0</v>
      </c>
      <c r="G24">
        <f t="shared" si="0"/>
        <v>0</v>
      </c>
      <c r="H24">
        <v>12.7</v>
      </c>
      <c r="I24">
        <v>15.24</v>
      </c>
      <c r="J24">
        <v>15.24</v>
      </c>
      <c r="K24">
        <v>20.32</v>
      </c>
      <c r="L24">
        <v>15.24</v>
      </c>
      <c r="M24">
        <f t="shared" si="1"/>
        <v>15.747999999999999</v>
      </c>
      <c r="N24">
        <v>0</v>
      </c>
      <c r="O24">
        <v>0</v>
      </c>
      <c r="P24">
        <v>0</v>
      </c>
      <c r="Q24">
        <v>0</v>
      </c>
      <c r="R24">
        <v>0</v>
      </c>
      <c r="S24">
        <f t="shared" si="2"/>
        <v>0</v>
      </c>
    </row>
    <row r="25" spans="1:20">
      <c r="A25" t="s">
        <v>34</v>
      </c>
      <c r="B25">
        <v>0</v>
      </c>
      <c r="C25">
        <v>0</v>
      </c>
      <c r="D25">
        <v>2.54</v>
      </c>
      <c r="E25">
        <v>0</v>
      </c>
      <c r="F25">
        <v>0</v>
      </c>
      <c r="G25">
        <f t="shared" si="0"/>
        <v>0.50800000000000001</v>
      </c>
      <c r="H25">
        <v>7.62</v>
      </c>
      <c r="I25">
        <v>7.62</v>
      </c>
      <c r="J25">
        <v>10.16</v>
      </c>
      <c r="K25">
        <v>7.62</v>
      </c>
      <c r="L25">
        <v>7.62</v>
      </c>
      <c r="M25">
        <f t="shared" si="1"/>
        <v>8.1279999999999983</v>
      </c>
      <c r="N25">
        <v>2.54</v>
      </c>
      <c r="O25">
        <v>2.54</v>
      </c>
      <c r="P25">
        <v>7.62</v>
      </c>
      <c r="Q25">
        <v>2.54</v>
      </c>
      <c r="R25">
        <v>10.16</v>
      </c>
      <c r="S25">
        <f t="shared" si="2"/>
        <v>5.08</v>
      </c>
    </row>
    <row r="26" spans="1:20">
      <c r="A26" t="s">
        <v>35</v>
      </c>
      <c r="C26">
        <v>5.08</v>
      </c>
      <c r="D26">
        <v>0</v>
      </c>
      <c r="F26">
        <v>0</v>
      </c>
      <c r="G26">
        <f t="shared" si="0"/>
        <v>1.6933333333333334</v>
      </c>
      <c r="I26">
        <v>0</v>
      </c>
      <c r="J26">
        <v>12.7</v>
      </c>
      <c r="L26">
        <v>7.62</v>
      </c>
      <c r="M26">
        <f t="shared" si="1"/>
        <v>6.7733333333333334</v>
      </c>
      <c r="O26">
        <v>5.08</v>
      </c>
      <c r="P26">
        <v>2.54</v>
      </c>
      <c r="R26">
        <v>0</v>
      </c>
      <c r="S26">
        <f t="shared" si="2"/>
        <v>2.54</v>
      </c>
    </row>
    <row r="27" spans="1:20">
      <c r="A27" t="s">
        <v>36</v>
      </c>
      <c r="B27">
        <v>7.62</v>
      </c>
      <c r="C27">
        <v>0</v>
      </c>
      <c r="D27">
        <v>2.54</v>
      </c>
      <c r="E27">
        <v>2.54</v>
      </c>
      <c r="F27">
        <v>2.54</v>
      </c>
      <c r="G27">
        <f t="shared" si="0"/>
        <v>3.0479999999999996</v>
      </c>
      <c r="H27">
        <v>0</v>
      </c>
      <c r="I27">
        <v>5.08</v>
      </c>
      <c r="J27">
        <v>5.08</v>
      </c>
      <c r="K27">
        <v>5.08</v>
      </c>
      <c r="L27">
        <v>5.08</v>
      </c>
      <c r="M27">
        <f t="shared" si="1"/>
        <v>4.0640000000000001</v>
      </c>
      <c r="N27">
        <v>5.08</v>
      </c>
      <c r="O27">
        <v>2.54</v>
      </c>
      <c r="P27">
        <v>2.54</v>
      </c>
      <c r="Q27">
        <v>5.08</v>
      </c>
      <c r="R27">
        <v>5.08</v>
      </c>
      <c r="S27">
        <f t="shared" si="2"/>
        <v>4.0640000000000001</v>
      </c>
    </row>
    <row r="28" spans="1:20">
      <c r="A28" t="s">
        <v>37</v>
      </c>
      <c r="B28">
        <v>0</v>
      </c>
      <c r="C28">
        <v>7.62</v>
      </c>
      <c r="D28">
        <v>0</v>
      </c>
      <c r="E28">
        <v>5.08</v>
      </c>
      <c r="F28">
        <v>0</v>
      </c>
      <c r="G28">
        <f t="shared" si="0"/>
        <v>2.54</v>
      </c>
      <c r="H28">
        <v>5.08</v>
      </c>
      <c r="I28">
        <v>2.54</v>
      </c>
      <c r="J28">
        <v>5.08</v>
      </c>
      <c r="K28">
        <v>7.62</v>
      </c>
      <c r="L28">
        <v>5.08</v>
      </c>
      <c r="M28">
        <f t="shared" si="1"/>
        <v>5.08</v>
      </c>
      <c r="N28">
        <v>2.54</v>
      </c>
      <c r="O28">
        <v>0</v>
      </c>
      <c r="P28">
        <v>0</v>
      </c>
      <c r="Q28">
        <v>0</v>
      </c>
      <c r="R28">
        <v>2.54</v>
      </c>
      <c r="S28">
        <f t="shared" si="2"/>
        <v>1.016</v>
      </c>
    </row>
    <row r="29" spans="1:20">
      <c r="A29" t="s">
        <v>38</v>
      </c>
      <c r="B29">
        <v>2</v>
      </c>
      <c r="C29">
        <v>2.54</v>
      </c>
      <c r="D29">
        <v>0</v>
      </c>
      <c r="E29">
        <v>7.62</v>
      </c>
      <c r="F29">
        <v>0</v>
      </c>
      <c r="G29">
        <f t="shared" si="0"/>
        <v>2.4319999999999999</v>
      </c>
      <c r="H29">
        <v>5</v>
      </c>
      <c r="I29">
        <v>5.08</v>
      </c>
      <c r="J29">
        <v>2.54</v>
      </c>
      <c r="K29">
        <v>2.54</v>
      </c>
      <c r="L29">
        <v>7.62</v>
      </c>
      <c r="M29">
        <f t="shared" si="1"/>
        <v>4.556</v>
      </c>
      <c r="N29">
        <v>5</v>
      </c>
      <c r="O29">
        <v>7.62</v>
      </c>
      <c r="P29">
        <v>2.54</v>
      </c>
      <c r="Q29">
        <v>2.54</v>
      </c>
      <c r="R29">
        <v>1.27</v>
      </c>
      <c r="S29">
        <f t="shared" si="2"/>
        <v>3.7939999999999996</v>
      </c>
      <c r="T29" t="s">
        <v>39</v>
      </c>
    </row>
    <row r="30" spans="1:20">
      <c r="A30" t="s">
        <v>40</v>
      </c>
      <c r="B30">
        <v>0</v>
      </c>
      <c r="C30">
        <v>0</v>
      </c>
      <c r="D30">
        <v>0</v>
      </c>
      <c r="E30">
        <v>0</v>
      </c>
      <c r="F30">
        <v>2.54</v>
      </c>
      <c r="G30">
        <f t="shared" si="0"/>
        <v>0.50800000000000001</v>
      </c>
      <c r="H30">
        <v>5.08</v>
      </c>
      <c r="I30">
        <v>5.08</v>
      </c>
      <c r="J30">
        <v>5.08</v>
      </c>
      <c r="K30">
        <v>2.54</v>
      </c>
      <c r="L30">
        <v>0</v>
      </c>
      <c r="M30">
        <f t="shared" si="1"/>
        <v>3.556</v>
      </c>
      <c r="N30">
        <v>0</v>
      </c>
      <c r="O30">
        <v>2.54</v>
      </c>
      <c r="P30">
        <v>0</v>
      </c>
      <c r="Q30">
        <v>2.54</v>
      </c>
      <c r="R30">
        <v>5.08</v>
      </c>
      <c r="S30">
        <f t="shared" si="2"/>
        <v>2.032</v>
      </c>
    </row>
    <row r="31" spans="1:20">
      <c r="A31" t="s">
        <v>41</v>
      </c>
      <c r="B31">
        <v>0</v>
      </c>
      <c r="C31">
        <v>0</v>
      </c>
      <c r="D31">
        <v>0</v>
      </c>
      <c r="E31">
        <v>0</v>
      </c>
      <c r="F31">
        <v>0</v>
      </c>
      <c r="G31">
        <f t="shared" si="0"/>
        <v>0</v>
      </c>
      <c r="H31">
        <v>7.62</v>
      </c>
      <c r="I31">
        <v>10.16</v>
      </c>
      <c r="J31">
        <v>7.62</v>
      </c>
      <c r="K31">
        <v>10.16</v>
      </c>
      <c r="L31">
        <v>12.7</v>
      </c>
      <c r="M31">
        <f t="shared" si="1"/>
        <v>9.652000000000001</v>
      </c>
      <c r="N31">
        <v>0</v>
      </c>
      <c r="O31">
        <v>0</v>
      </c>
      <c r="P31">
        <v>0</v>
      </c>
      <c r="Q31">
        <v>0</v>
      </c>
      <c r="R31">
        <v>0</v>
      </c>
      <c r="S31">
        <f t="shared" si="2"/>
        <v>0</v>
      </c>
    </row>
    <row r="32" spans="1:20">
      <c r="A32" t="s">
        <v>42</v>
      </c>
      <c r="B32">
        <v>0</v>
      </c>
      <c r="C32">
        <v>0</v>
      </c>
      <c r="D32">
        <v>0</v>
      </c>
      <c r="E32">
        <v>0</v>
      </c>
      <c r="F32">
        <v>0</v>
      </c>
      <c r="G32">
        <f t="shared" si="0"/>
        <v>0</v>
      </c>
      <c r="H32">
        <v>15.24</v>
      </c>
      <c r="I32">
        <v>12.7</v>
      </c>
      <c r="J32">
        <v>17.78</v>
      </c>
      <c r="K32">
        <v>15.24</v>
      </c>
      <c r="L32">
        <v>20.32</v>
      </c>
      <c r="M32">
        <f t="shared" si="1"/>
        <v>16.256</v>
      </c>
      <c r="N32">
        <v>0</v>
      </c>
      <c r="O32">
        <v>0</v>
      </c>
      <c r="P32">
        <v>0</v>
      </c>
      <c r="Q32">
        <v>0</v>
      </c>
      <c r="R32">
        <v>0</v>
      </c>
      <c r="S32">
        <f t="shared" si="2"/>
        <v>0</v>
      </c>
    </row>
    <row r="33" spans="1:19">
      <c r="A33" t="s">
        <v>43</v>
      </c>
      <c r="B33">
        <v>0</v>
      </c>
      <c r="C33">
        <v>0</v>
      </c>
      <c r="D33">
        <v>0</v>
      </c>
      <c r="E33">
        <v>2.54</v>
      </c>
      <c r="F33">
        <v>0</v>
      </c>
      <c r="G33">
        <f t="shared" si="0"/>
        <v>0.50800000000000001</v>
      </c>
      <c r="H33">
        <v>10.16</v>
      </c>
      <c r="I33">
        <v>20.32</v>
      </c>
      <c r="J33">
        <v>15.24</v>
      </c>
      <c r="K33">
        <v>20.32</v>
      </c>
      <c r="L33">
        <v>22.86</v>
      </c>
      <c r="M33">
        <f t="shared" si="1"/>
        <v>17.779999999999998</v>
      </c>
      <c r="N33">
        <v>0</v>
      </c>
      <c r="O33">
        <f>-N357</f>
        <v>0</v>
      </c>
      <c r="P33">
        <v>0</v>
      </c>
      <c r="Q33">
        <v>0</v>
      </c>
      <c r="R33">
        <v>0</v>
      </c>
      <c r="S33">
        <f t="shared" si="2"/>
        <v>0</v>
      </c>
    </row>
    <row r="35" spans="1:19">
      <c r="F35" t="s">
        <v>44</v>
      </c>
      <c r="G35">
        <f>AVERAGE(G3:G33)</f>
        <v>2.323440860215054</v>
      </c>
      <c r="M35">
        <f>AVERAGE(M3:M33)</f>
        <v>9.2644086021505387</v>
      </c>
      <c r="S35">
        <f>AVERAGE(S3:S33)</f>
        <v>1.7960430107526879</v>
      </c>
    </row>
    <row r="37" spans="1:19">
      <c r="B37" s="3" t="s">
        <v>49</v>
      </c>
      <c r="C37" s="1" t="s">
        <v>1</v>
      </c>
      <c r="D37" s="1" t="s">
        <v>0</v>
      </c>
      <c r="E37" s="1" t="s">
        <v>5</v>
      </c>
      <c r="G37" s="2" t="s">
        <v>50</v>
      </c>
      <c r="H37" s="2"/>
      <c r="I37" s="2"/>
      <c r="J37" s="2"/>
      <c r="K37" s="2"/>
    </row>
    <row r="38" spans="1:19">
      <c r="B38" t="s">
        <v>45</v>
      </c>
      <c r="C38">
        <v>69</v>
      </c>
      <c r="D38">
        <v>27</v>
      </c>
      <c r="E38">
        <v>93</v>
      </c>
      <c r="G38" s="2"/>
      <c r="H38" s="2"/>
      <c r="I38" s="2"/>
      <c r="J38" s="2"/>
      <c r="K38" s="2"/>
    </row>
    <row r="39" spans="1:19">
      <c r="B39" t="s">
        <v>46</v>
      </c>
      <c r="C39">
        <f>153-69</f>
        <v>84</v>
      </c>
      <c r="D39">
        <f>153-27</f>
        <v>126</v>
      </c>
      <c r="E39">
        <f>153-93</f>
        <v>60</v>
      </c>
    </row>
    <row r="40" spans="1:19">
      <c r="B40" t="s">
        <v>47</v>
      </c>
      <c r="C40">
        <f>84/153*100</f>
        <v>54.901960784313729</v>
      </c>
      <c r="D40">
        <f>126/153*100</f>
        <v>82.35294117647058</v>
      </c>
      <c r="E40">
        <f>60/153*100</f>
        <v>39.215686274509807</v>
      </c>
    </row>
    <row r="43" spans="1:19">
      <c r="B43" t="s">
        <v>51</v>
      </c>
      <c r="C43" s="4" t="s">
        <v>1</v>
      </c>
      <c r="D43" s="4" t="s">
        <v>0</v>
      </c>
      <c r="E43" s="4" t="s">
        <v>5</v>
      </c>
      <c r="F43" s="5"/>
    </row>
    <row r="44" spans="1:19">
      <c r="B44" t="s">
        <v>45</v>
      </c>
      <c r="C44">
        <v>6</v>
      </c>
      <c r="D44">
        <v>2</v>
      </c>
      <c r="E44">
        <v>11</v>
      </c>
    </row>
    <row r="45" spans="1:19">
      <c r="B45" t="s">
        <v>46</v>
      </c>
      <c r="C45">
        <v>25</v>
      </c>
      <c r="D45">
        <v>29</v>
      </c>
      <c r="E45">
        <v>20</v>
      </c>
    </row>
    <row r="46" spans="1:19">
      <c r="B46" t="s">
        <v>48</v>
      </c>
      <c r="C46">
        <f>25/31*100</f>
        <v>80.645161290322577</v>
      </c>
      <c r="D46">
        <f>29/31*100</f>
        <v>93.548387096774192</v>
      </c>
      <c r="E46">
        <f>20/31*100</f>
        <v>64.516129032258064</v>
      </c>
    </row>
    <row r="47" spans="1:19">
      <c r="C47" s="6">
        <v>0.81</v>
      </c>
      <c r="D47" s="6">
        <v>0.94</v>
      </c>
      <c r="E47" s="6">
        <v>0.65</v>
      </c>
    </row>
  </sheetData>
  <mergeCells count="3">
    <mergeCell ref="B1:F1"/>
    <mergeCell ref="H1:L1"/>
    <mergeCell ref="N1:R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8"/>
  <sheetViews>
    <sheetView workbookViewId="0">
      <selection sqref="A1:H48"/>
    </sheetView>
  </sheetViews>
  <sheetFormatPr defaultRowHeight="15"/>
  <sheetData>
    <row r="1" spans="1:8">
      <c r="A1" t="s">
        <v>52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58</v>
      </c>
      <c r="H1" t="s">
        <v>59</v>
      </c>
    </row>
    <row r="2" spans="1:8">
      <c r="A2" t="s">
        <v>3</v>
      </c>
      <c r="B2">
        <v>1.9469734839999999</v>
      </c>
      <c r="C2">
        <v>0.18096204900000001</v>
      </c>
      <c r="D2">
        <v>0.35381309700000002</v>
      </c>
      <c r="E2">
        <v>0.98827650300000003</v>
      </c>
      <c r="F2">
        <v>6.7925043000000004E-2</v>
      </c>
      <c r="G2">
        <v>0.16477256400000001</v>
      </c>
      <c r="H2">
        <v>2.33</v>
      </c>
    </row>
    <row r="3" spans="1:8">
      <c r="A3" t="s">
        <v>4</v>
      </c>
      <c r="B3">
        <v>0.80096573400000004</v>
      </c>
      <c r="C3">
        <v>8.5034834000000004E-2</v>
      </c>
      <c r="D3">
        <v>0.16966995400000001</v>
      </c>
      <c r="E3">
        <v>0.62930374899999997</v>
      </c>
      <c r="F3">
        <v>3.9806610999999999E-2</v>
      </c>
      <c r="G3">
        <v>0.103814594</v>
      </c>
      <c r="H3">
        <v>0</v>
      </c>
    </row>
    <row r="4" spans="1:8">
      <c r="A4" t="s">
        <v>6</v>
      </c>
      <c r="B4" t="s">
        <v>60</v>
      </c>
      <c r="C4" t="s">
        <v>60</v>
      </c>
      <c r="D4" t="s">
        <v>60</v>
      </c>
      <c r="E4">
        <v>0.38194507700000002</v>
      </c>
      <c r="F4">
        <v>4.4382317999999997E-2</v>
      </c>
      <c r="G4">
        <v>0.112486921</v>
      </c>
      <c r="H4">
        <v>3.57</v>
      </c>
    </row>
    <row r="5" spans="1:8">
      <c r="A5" t="s">
        <v>7</v>
      </c>
      <c r="B5">
        <v>10.94361971</v>
      </c>
      <c r="C5">
        <v>0.25446189800000002</v>
      </c>
      <c r="D5">
        <v>1.7661666600000001</v>
      </c>
      <c r="E5">
        <v>15.760540539999999</v>
      </c>
      <c r="F5">
        <v>0.17799145799999999</v>
      </c>
      <c r="G5">
        <v>1.329208575</v>
      </c>
      <c r="H5">
        <v>0</v>
      </c>
    </row>
    <row r="6" spans="1:8">
      <c r="A6" t="s">
        <v>8</v>
      </c>
      <c r="B6">
        <v>0.84654665799999995</v>
      </c>
      <c r="C6">
        <v>8.6060572000000002E-2</v>
      </c>
      <c r="D6">
        <v>0.18955434600000001</v>
      </c>
      <c r="E6">
        <v>0.41452440299999999</v>
      </c>
      <c r="F6">
        <v>6.8831324999999999E-2</v>
      </c>
      <c r="G6">
        <v>0.109105327</v>
      </c>
      <c r="H6">
        <v>4.88</v>
      </c>
    </row>
    <row r="7" spans="1:8">
      <c r="A7" t="s">
        <v>9</v>
      </c>
      <c r="B7">
        <v>1.533432726</v>
      </c>
      <c r="C7">
        <v>0.22905521200000001</v>
      </c>
      <c r="D7">
        <v>0.39161119700000002</v>
      </c>
      <c r="E7">
        <v>1.1124738869999999</v>
      </c>
      <c r="F7">
        <v>0.17724553800000001</v>
      </c>
      <c r="G7">
        <v>0.28607085300000001</v>
      </c>
      <c r="H7">
        <v>0</v>
      </c>
    </row>
    <row r="8" spans="1:8">
      <c r="A8" t="s">
        <v>11</v>
      </c>
      <c r="B8">
        <v>25.44952043</v>
      </c>
      <c r="C8">
        <v>0.358292624</v>
      </c>
      <c r="D8">
        <v>1.4694777910000001</v>
      </c>
      <c r="E8">
        <v>6.8392479709999998</v>
      </c>
      <c r="F8">
        <v>8.2896633999999997E-2</v>
      </c>
      <c r="G8">
        <v>0.26423882300000001</v>
      </c>
      <c r="H8">
        <v>0</v>
      </c>
    </row>
    <row r="9" spans="1:8">
      <c r="A9" t="s">
        <v>12</v>
      </c>
      <c r="B9">
        <v>1.367134281</v>
      </c>
      <c r="C9">
        <v>0.128694471</v>
      </c>
      <c r="D9">
        <v>0.18356862099999999</v>
      </c>
      <c r="E9">
        <v>0.31517164800000003</v>
      </c>
      <c r="F9">
        <v>6.5768544999999998E-2</v>
      </c>
      <c r="G9">
        <v>9.4121918999999998E-2</v>
      </c>
      <c r="H9">
        <v>0</v>
      </c>
    </row>
    <row r="10" spans="1:8">
      <c r="A10" t="s">
        <v>13</v>
      </c>
      <c r="B10">
        <v>8.0993371859999996</v>
      </c>
      <c r="C10">
        <v>0.24604819999999999</v>
      </c>
      <c r="D10">
        <v>0.75657510400000005</v>
      </c>
      <c r="E10">
        <v>2.7334228459999999</v>
      </c>
      <c r="F10">
        <v>0.11272699799999999</v>
      </c>
      <c r="G10">
        <v>0.30504177300000002</v>
      </c>
      <c r="H10">
        <v>0</v>
      </c>
    </row>
    <row r="11" spans="1:8">
      <c r="A11" t="s">
        <v>14</v>
      </c>
      <c r="B11">
        <v>2.86802314</v>
      </c>
      <c r="C11">
        <v>0.23829985300000001</v>
      </c>
      <c r="D11">
        <v>0.44647175</v>
      </c>
      <c r="E11">
        <v>2.7061193270000001</v>
      </c>
      <c r="F11">
        <v>0.23234242999999999</v>
      </c>
      <c r="G11">
        <v>0.43351773799999999</v>
      </c>
      <c r="H11">
        <v>0</v>
      </c>
    </row>
    <row r="12" spans="1:8">
      <c r="A12" t="s">
        <v>20</v>
      </c>
      <c r="B12">
        <v>0.80199114000000005</v>
      </c>
      <c r="C12">
        <v>0.12515374200000001</v>
      </c>
      <c r="D12">
        <v>0.19439911500000001</v>
      </c>
      <c r="E12">
        <v>0.48273307199999999</v>
      </c>
      <c r="F12">
        <v>6.4984585999999997E-2</v>
      </c>
      <c r="G12">
        <v>9.1884892999999995E-2</v>
      </c>
      <c r="H12">
        <v>0</v>
      </c>
    </row>
    <row r="13" spans="1:8">
      <c r="A13" t="s">
        <v>21</v>
      </c>
      <c r="B13">
        <v>2.4525107359999998</v>
      </c>
      <c r="C13">
        <v>0.14749548200000001</v>
      </c>
      <c r="D13">
        <v>0.57226461200000001</v>
      </c>
      <c r="E13">
        <v>1.2063749770000001</v>
      </c>
      <c r="F13">
        <v>0.10910795299999999</v>
      </c>
      <c r="G13">
        <v>0.330197821</v>
      </c>
      <c r="H13">
        <v>3.85</v>
      </c>
    </row>
    <row r="14" spans="1:8">
      <c r="A14" t="s">
        <v>22</v>
      </c>
      <c r="B14">
        <v>9.9086439829999993</v>
      </c>
      <c r="C14">
        <v>0.18581892</v>
      </c>
      <c r="D14">
        <v>1.2619921549999999</v>
      </c>
      <c r="E14">
        <v>9.7883329270000008</v>
      </c>
      <c r="F14">
        <v>0.105638143</v>
      </c>
      <c r="G14">
        <v>1.154883415</v>
      </c>
      <c r="H14">
        <v>0</v>
      </c>
    </row>
    <row r="15" spans="1:8">
      <c r="A15" t="s">
        <v>23</v>
      </c>
      <c r="B15">
        <v>1.9868527680000001</v>
      </c>
      <c r="C15">
        <v>0.212791967</v>
      </c>
      <c r="D15">
        <v>0.58780158999999998</v>
      </c>
      <c r="E15">
        <v>0.92929071799999996</v>
      </c>
      <c r="F15">
        <v>0.101569725</v>
      </c>
      <c r="G15">
        <v>0.27501840300000002</v>
      </c>
      <c r="H15">
        <v>0</v>
      </c>
    </row>
    <row r="16" spans="1:8">
      <c r="A16" t="s">
        <v>24</v>
      </c>
      <c r="B16">
        <v>7.1474841539999998</v>
      </c>
      <c r="C16">
        <v>0.33542654199999999</v>
      </c>
      <c r="D16">
        <v>1.9257877430000001</v>
      </c>
      <c r="E16">
        <v>1.9553721319999999</v>
      </c>
      <c r="F16">
        <v>0.176126114</v>
      </c>
      <c r="G16">
        <v>0.67872754599999996</v>
      </c>
      <c r="H16">
        <v>0</v>
      </c>
    </row>
    <row r="17" spans="1:8">
      <c r="A17" t="s">
        <v>25</v>
      </c>
      <c r="B17" t="s">
        <v>60</v>
      </c>
      <c r="C17" t="s">
        <v>60</v>
      </c>
      <c r="D17" t="s">
        <v>60</v>
      </c>
      <c r="E17">
        <v>0.42918465099999997</v>
      </c>
      <c r="F17">
        <v>3.2106916999999999E-2</v>
      </c>
      <c r="G17">
        <v>8.4822399000000007E-2</v>
      </c>
      <c r="H17">
        <v>2.56</v>
      </c>
    </row>
    <row r="18" spans="1:8">
      <c r="A18" t="s">
        <v>26</v>
      </c>
      <c r="B18">
        <v>0.72450684499999995</v>
      </c>
      <c r="C18">
        <v>0.10315382400000001</v>
      </c>
      <c r="D18">
        <v>0.143584658</v>
      </c>
      <c r="E18">
        <v>0.29902432800000001</v>
      </c>
      <c r="F18">
        <v>3.9862014000000001E-2</v>
      </c>
      <c r="G18">
        <v>6.0719004E-2</v>
      </c>
      <c r="H18">
        <v>13.51</v>
      </c>
    </row>
    <row r="19" spans="1:8">
      <c r="A19" t="s">
        <v>28</v>
      </c>
      <c r="B19">
        <v>0.68802737300000005</v>
      </c>
      <c r="C19">
        <v>4.6599298999999997E-2</v>
      </c>
      <c r="D19">
        <v>7.3725387000000003E-2</v>
      </c>
      <c r="E19">
        <v>0.246280205</v>
      </c>
      <c r="F19">
        <v>3.0599036E-2</v>
      </c>
      <c r="G19">
        <v>6.0811634000000003E-2</v>
      </c>
      <c r="H19">
        <v>11.32</v>
      </c>
    </row>
    <row r="20" spans="1:8">
      <c r="A20" t="s">
        <v>61</v>
      </c>
      <c r="B20" t="s">
        <v>60</v>
      </c>
      <c r="C20" t="s">
        <v>60</v>
      </c>
      <c r="D20" t="s">
        <v>60</v>
      </c>
      <c r="E20" t="s">
        <v>60</v>
      </c>
      <c r="F20" t="s">
        <v>60</v>
      </c>
      <c r="G20" t="s">
        <v>60</v>
      </c>
      <c r="H20">
        <v>1.96</v>
      </c>
    </row>
    <row r="21" spans="1:8">
      <c r="A21" t="s">
        <v>62</v>
      </c>
      <c r="B21" t="s">
        <v>60</v>
      </c>
      <c r="C21" t="s">
        <v>60</v>
      </c>
      <c r="D21" t="s">
        <v>60</v>
      </c>
      <c r="E21" t="s">
        <v>60</v>
      </c>
      <c r="F21" t="s">
        <v>60</v>
      </c>
      <c r="G21" t="s">
        <v>60</v>
      </c>
      <c r="H21">
        <v>0</v>
      </c>
    </row>
    <row r="22" spans="1:8">
      <c r="A22" t="s">
        <v>63</v>
      </c>
      <c r="B22" t="s">
        <v>60</v>
      </c>
      <c r="C22" t="s">
        <v>60</v>
      </c>
      <c r="D22" t="s">
        <v>60</v>
      </c>
      <c r="E22" t="s">
        <v>60</v>
      </c>
      <c r="F22" t="s">
        <v>60</v>
      </c>
      <c r="G22" t="s">
        <v>60</v>
      </c>
      <c r="H22">
        <v>5.56</v>
      </c>
    </row>
    <row r="23" spans="1:8">
      <c r="A23" t="s">
        <v>64</v>
      </c>
      <c r="B23" t="s">
        <v>60</v>
      </c>
      <c r="C23" t="s">
        <v>60</v>
      </c>
      <c r="D23" t="s">
        <v>60</v>
      </c>
      <c r="E23" t="s">
        <v>60</v>
      </c>
      <c r="F23" t="s">
        <v>60</v>
      </c>
      <c r="G23" t="s">
        <v>60</v>
      </c>
      <c r="H23">
        <v>0</v>
      </c>
    </row>
    <row r="24" spans="1:8">
      <c r="A24" t="s">
        <v>65</v>
      </c>
      <c r="B24" t="s">
        <v>60</v>
      </c>
      <c r="C24" t="s">
        <v>60</v>
      </c>
      <c r="D24" t="s">
        <v>60</v>
      </c>
      <c r="E24" t="s">
        <v>60</v>
      </c>
      <c r="F24" t="s">
        <v>60</v>
      </c>
      <c r="G24" t="s">
        <v>60</v>
      </c>
      <c r="H24">
        <v>0</v>
      </c>
    </row>
    <row r="25" spans="1:8">
      <c r="A25" t="s">
        <v>66</v>
      </c>
      <c r="B25" t="s">
        <v>60</v>
      </c>
      <c r="C25" t="s">
        <v>60</v>
      </c>
      <c r="D25" t="s">
        <v>60</v>
      </c>
      <c r="E25" t="s">
        <v>60</v>
      </c>
      <c r="F25" t="s">
        <v>60</v>
      </c>
      <c r="G25" t="s">
        <v>60</v>
      </c>
      <c r="H25">
        <v>0</v>
      </c>
    </row>
    <row r="26" spans="1:8">
      <c r="A26" t="s">
        <v>67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>
        <v>0</v>
      </c>
    </row>
    <row r="27" spans="1:8">
      <c r="A27" t="s">
        <v>68</v>
      </c>
      <c r="B27" t="s">
        <v>60</v>
      </c>
      <c r="C27" t="s">
        <v>60</v>
      </c>
      <c r="D27" t="s">
        <v>60</v>
      </c>
      <c r="E27" t="s">
        <v>60</v>
      </c>
      <c r="F27" t="s">
        <v>60</v>
      </c>
      <c r="G27" t="s">
        <v>60</v>
      </c>
      <c r="H27">
        <v>0</v>
      </c>
    </row>
    <row r="28" spans="1:8">
      <c r="A28" t="s">
        <v>69</v>
      </c>
      <c r="B28" t="s">
        <v>60</v>
      </c>
      <c r="C28" t="s">
        <v>60</v>
      </c>
      <c r="D28" t="s">
        <v>60</v>
      </c>
      <c r="E28" t="s">
        <v>60</v>
      </c>
      <c r="F28" t="s">
        <v>60</v>
      </c>
      <c r="G28" t="s">
        <v>60</v>
      </c>
      <c r="H28">
        <v>0</v>
      </c>
    </row>
    <row r="29" spans="1:8">
      <c r="A29" t="s">
        <v>70</v>
      </c>
      <c r="B29">
        <v>10.74711083</v>
      </c>
      <c r="C29">
        <v>0.433483797</v>
      </c>
      <c r="D29">
        <v>0.83103521400000002</v>
      </c>
      <c r="E29">
        <v>1.4991279049999999</v>
      </c>
      <c r="F29">
        <v>5.9992674000000003E-2</v>
      </c>
      <c r="G29">
        <v>0.11469362399999999</v>
      </c>
      <c r="H29">
        <v>0</v>
      </c>
    </row>
    <row r="30" spans="1:8">
      <c r="A30" t="s">
        <v>71</v>
      </c>
      <c r="B30">
        <v>5.8892242059999997</v>
      </c>
      <c r="C30">
        <v>0.35162596800000001</v>
      </c>
      <c r="D30">
        <v>1.1618145479999999</v>
      </c>
      <c r="E30">
        <v>1.6135702249999999</v>
      </c>
      <c r="F30">
        <v>8.2400144999999994E-2</v>
      </c>
      <c r="G30">
        <v>0.29065548499999999</v>
      </c>
      <c r="H30">
        <v>2.13</v>
      </c>
    </row>
    <row r="31" spans="1:8">
      <c r="A31" t="s">
        <v>72</v>
      </c>
      <c r="B31">
        <v>16.05457367</v>
      </c>
      <c r="C31">
        <v>0.44267477799999999</v>
      </c>
      <c r="D31">
        <v>2.4390043709999998</v>
      </c>
      <c r="E31">
        <v>4.4016448549999998</v>
      </c>
      <c r="F31">
        <v>0.16323301400000001</v>
      </c>
      <c r="G31">
        <v>0.75592902399999995</v>
      </c>
      <c r="H31">
        <v>0</v>
      </c>
    </row>
    <row r="32" spans="1:8">
      <c r="A32" t="s">
        <v>73</v>
      </c>
      <c r="B32">
        <v>19.845972079999999</v>
      </c>
      <c r="C32">
        <v>0.38591689099999998</v>
      </c>
      <c r="D32">
        <v>0.85663356899999998</v>
      </c>
      <c r="E32">
        <v>8.3143022070000008</v>
      </c>
      <c r="F32">
        <v>0.25658924799999999</v>
      </c>
      <c r="G32">
        <v>0.67750780700000002</v>
      </c>
      <c r="H32">
        <v>0</v>
      </c>
    </row>
    <row r="33" spans="1:8">
      <c r="A33" t="s">
        <v>74</v>
      </c>
      <c r="B33">
        <v>1.7993771670000001</v>
      </c>
      <c r="C33">
        <v>0.155659827</v>
      </c>
      <c r="D33">
        <v>0.34169433700000001</v>
      </c>
      <c r="E33">
        <v>1.05110185</v>
      </c>
      <c r="F33">
        <v>8.9822297999999995E-2</v>
      </c>
      <c r="G33">
        <v>0.19430977499999999</v>
      </c>
      <c r="H33">
        <v>0</v>
      </c>
    </row>
    <row r="34" spans="1:8">
      <c r="A34" t="s">
        <v>75</v>
      </c>
      <c r="B34">
        <v>18.494552769999999</v>
      </c>
      <c r="C34">
        <v>0.43576530499999999</v>
      </c>
      <c r="D34">
        <v>1.86526981</v>
      </c>
      <c r="E34">
        <v>1.364322947</v>
      </c>
      <c r="F34">
        <v>3.7027790999999997E-2</v>
      </c>
      <c r="G34">
        <v>9.3473357000000007E-2</v>
      </c>
      <c r="H34">
        <v>9.52</v>
      </c>
    </row>
    <row r="35" spans="1:8">
      <c r="A35" t="s">
        <v>76</v>
      </c>
      <c r="B35">
        <v>0.74806924500000005</v>
      </c>
      <c r="C35">
        <v>0.28451056299999999</v>
      </c>
      <c r="D35">
        <v>0.40306354100000003</v>
      </c>
      <c r="E35">
        <v>0.50082097299999995</v>
      </c>
      <c r="F35">
        <v>0.16630214700000001</v>
      </c>
      <c r="G35">
        <v>0.18480105999999999</v>
      </c>
      <c r="H35">
        <v>3.85</v>
      </c>
    </row>
    <row r="36" spans="1:8">
      <c r="A36" t="s">
        <v>77</v>
      </c>
      <c r="B36">
        <v>15.34153577</v>
      </c>
      <c r="C36">
        <v>0.159332</v>
      </c>
      <c r="D36">
        <v>1.6785955720000001</v>
      </c>
      <c r="E36">
        <v>4.1922618690000002</v>
      </c>
      <c r="F36">
        <v>4.6596152000000002E-2</v>
      </c>
      <c r="G36">
        <v>0.478780382</v>
      </c>
      <c r="H36">
        <v>0</v>
      </c>
    </row>
    <row r="37" spans="1:8">
      <c r="A37" t="s">
        <v>78</v>
      </c>
      <c r="B37">
        <v>0.79515357399999997</v>
      </c>
      <c r="C37">
        <v>0.20916642499999999</v>
      </c>
      <c r="D37">
        <v>0.24791891399999999</v>
      </c>
      <c r="E37">
        <v>0.45962209300000001</v>
      </c>
      <c r="F37">
        <v>7.4830416999999996E-2</v>
      </c>
      <c r="G37">
        <v>0.104305361</v>
      </c>
      <c r="H37">
        <v>0</v>
      </c>
    </row>
    <row r="38" spans="1:8">
      <c r="A38" t="s">
        <v>79</v>
      </c>
      <c r="B38">
        <v>1.7591511879999999</v>
      </c>
      <c r="C38">
        <v>0.185732012</v>
      </c>
      <c r="D38">
        <v>0.43584727499999998</v>
      </c>
      <c r="E38">
        <v>0.61804777499999997</v>
      </c>
      <c r="F38">
        <v>7.0017738999999996E-2</v>
      </c>
      <c r="G38">
        <v>0.14097577999999999</v>
      </c>
      <c r="H38">
        <v>4.4400000000000004</v>
      </c>
    </row>
    <row r="39" spans="1:8">
      <c r="A39" t="s">
        <v>80</v>
      </c>
      <c r="B39" t="s">
        <v>60</v>
      </c>
      <c r="C39" t="s">
        <v>60</v>
      </c>
      <c r="D39" t="s">
        <v>60</v>
      </c>
      <c r="E39" t="s">
        <v>60</v>
      </c>
      <c r="F39" t="s">
        <v>60</v>
      </c>
      <c r="G39" t="s">
        <v>60</v>
      </c>
      <c r="H39">
        <v>3.45</v>
      </c>
    </row>
    <row r="40" spans="1:8">
      <c r="A40" t="s">
        <v>81</v>
      </c>
      <c r="B40" t="s">
        <v>60</v>
      </c>
      <c r="C40" t="s">
        <v>60</v>
      </c>
      <c r="D40" t="s">
        <v>60</v>
      </c>
      <c r="E40" t="s">
        <v>60</v>
      </c>
      <c r="F40" t="s">
        <v>60</v>
      </c>
      <c r="G40" t="s">
        <v>60</v>
      </c>
      <c r="H40">
        <v>6.25</v>
      </c>
    </row>
    <row r="41" spans="1:8">
      <c r="A41" t="s">
        <v>82</v>
      </c>
      <c r="B41" t="s">
        <v>60</v>
      </c>
      <c r="C41" t="s">
        <v>60</v>
      </c>
      <c r="D41" t="s">
        <v>60</v>
      </c>
      <c r="E41" t="s">
        <v>60</v>
      </c>
      <c r="F41" t="s">
        <v>60</v>
      </c>
      <c r="G41" t="s">
        <v>60</v>
      </c>
      <c r="H41">
        <v>2.17</v>
      </c>
    </row>
    <row r="42" spans="1:8">
      <c r="A42" t="s">
        <v>83</v>
      </c>
      <c r="B42" t="s">
        <v>60</v>
      </c>
      <c r="C42" t="s">
        <v>60</v>
      </c>
      <c r="D42" t="s">
        <v>60</v>
      </c>
      <c r="E42" t="s">
        <v>60</v>
      </c>
      <c r="F42" t="s">
        <v>60</v>
      </c>
      <c r="G42" t="s">
        <v>60</v>
      </c>
      <c r="H42">
        <v>0</v>
      </c>
    </row>
    <row r="43" spans="1:8">
      <c r="A43" t="s">
        <v>84</v>
      </c>
      <c r="B43" t="s">
        <v>60</v>
      </c>
      <c r="C43" t="s">
        <v>60</v>
      </c>
      <c r="D43" t="s">
        <v>60</v>
      </c>
      <c r="E43" t="s">
        <v>60</v>
      </c>
      <c r="F43" t="s">
        <v>60</v>
      </c>
      <c r="G43" t="s">
        <v>60</v>
      </c>
      <c r="H43">
        <v>0</v>
      </c>
    </row>
    <row r="44" spans="1:8">
      <c r="A44" t="s">
        <v>85</v>
      </c>
      <c r="B44" t="s">
        <v>60</v>
      </c>
      <c r="C44" t="s">
        <v>60</v>
      </c>
      <c r="D44" t="s">
        <v>60</v>
      </c>
      <c r="E44" t="s">
        <v>60</v>
      </c>
      <c r="F44" t="s">
        <v>60</v>
      </c>
      <c r="G44" t="s">
        <v>60</v>
      </c>
      <c r="H44">
        <v>2.17</v>
      </c>
    </row>
    <row r="45" spans="1:8">
      <c r="A45" t="s">
        <v>86</v>
      </c>
      <c r="B45" t="s">
        <v>60</v>
      </c>
      <c r="C45" t="s">
        <v>60</v>
      </c>
      <c r="D45" t="s">
        <v>60</v>
      </c>
      <c r="E45" t="s">
        <v>60</v>
      </c>
      <c r="F45" t="s">
        <v>60</v>
      </c>
      <c r="G45" t="s">
        <v>60</v>
      </c>
      <c r="H45">
        <v>0</v>
      </c>
    </row>
    <row r="46" spans="1:8">
      <c r="A46" t="s">
        <v>87</v>
      </c>
      <c r="B46">
        <v>3.7934244669999999</v>
      </c>
      <c r="C46">
        <v>9.9421823000000006E-2</v>
      </c>
      <c r="D46">
        <v>0.62585314199999997</v>
      </c>
      <c r="E46">
        <v>0.59070861299999999</v>
      </c>
      <c r="F46">
        <v>5.0187577999999997E-2</v>
      </c>
      <c r="G46">
        <v>0.16274564599999999</v>
      </c>
      <c r="H46">
        <v>0</v>
      </c>
    </row>
    <row r="47" spans="1:8">
      <c r="A47" t="s">
        <v>88</v>
      </c>
      <c r="B47">
        <v>2.91500439</v>
      </c>
      <c r="C47">
        <v>0.227532031</v>
      </c>
      <c r="D47">
        <v>0.39870396800000002</v>
      </c>
      <c r="E47">
        <v>1.0411079089999999</v>
      </c>
      <c r="F47">
        <v>5.1830055E-2</v>
      </c>
      <c r="G47">
        <v>0.14088609999999999</v>
      </c>
      <c r="H47">
        <v>1.85</v>
      </c>
    </row>
    <row r="48" spans="1:8">
      <c r="A48" t="s">
        <v>89</v>
      </c>
      <c r="B48">
        <v>2.0769581509999999</v>
      </c>
      <c r="C48">
        <v>0.23485700700000001</v>
      </c>
      <c r="D48">
        <v>0.41260160000000001</v>
      </c>
      <c r="E48">
        <v>0.59705187299999996</v>
      </c>
      <c r="F48">
        <v>5.8460223999999998E-2</v>
      </c>
      <c r="G48">
        <v>0.102640724</v>
      </c>
      <c r="H48">
        <v>1.41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Horizon Data</vt:lpstr>
      <vt:lpstr>Threshold Data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2014-08-27T03:30:42Z</dcterms:modified>
</cp:coreProperties>
</file>