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3.xml" ContentType="application/vnd.openxmlformats-officedocument.spreadsheetml.pivotTable+xml"/>
  <Override PartName="/xl/worksheets/sheet6.xml" ContentType="application/vnd.openxmlformats-officedocument.spreadsheetml.worksheet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pivotCache/pivotCacheRecords3.xml" ContentType="application/vnd.openxmlformats-officedocument.spreadsheetml.pivotCacheRecords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90" windowWidth="10395" windowHeight="5895" firstSheet="3" activeTab="3"/>
  </bookViews>
  <sheets>
    <sheet name="Log" sheetId="4" r:id="rId1"/>
    <sheet name="Soils_Pivot" sheetId="3" r:id="rId2"/>
    <sheet name="ExCations_PIVOT" sheetId="5" r:id="rId3"/>
    <sheet name="Sheet1" sheetId="8" r:id="rId4"/>
    <sheet name="Pitel112409_cations" sheetId="1" r:id="rId5"/>
    <sheet name="Air-dry corrected weights" sheetId="6" r:id="rId6"/>
  </sheets>
  <calcPr calcId="114210"/>
  <pivotCaches>
    <pivotCache cacheId="0" r:id="rId7"/>
    <pivotCache cacheId="1" r:id="rId8"/>
    <pivotCache cacheId="2" r:id="rId9"/>
  </pivotCaches>
</workbook>
</file>

<file path=xl/calcChain.xml><?xml version="1.0" encoding="utf-8"?>
<calcChain xmlns="http://schemas.openxmlformats.org/spreadsheetml/2006/main">
  <c r="J3" i="1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113"/>
  <c r="M114"/>
  <c r="M115"/>
  <c r="M116"/>
  <c r="M117"/>
  <c r="M118"/>
  <c r="M119"/>
  <c r="M120"/>
  <c r="M121"/>
  <c r="M122"/>
  <c r="M123"/>
  <c r="M124"/>
  <c r="M125"/>
  <c r="M126"/>
  <c r="M127"/>
  <c r="M128"/>
  <c r="M129"/>
  <c r="M130"/>
  <c r="M131"/>
  <c r="M132"/>
  <c r="M133"/>
  <c r="M134"/>
  <c r="M135"/>
  <c r="M136"/>
  <c r="M137"/>
  <c r="M138"/>
  <c r="M139"/>
  <c r="M140"/>
  <c r="M141"/>
  <c r="M142"/>
  <c r="M143"/>
  <c r="M144"/>
  <c r="M145"/>
  <c r="M146"/>
  <c r="M147"/>
  <c r="M148"/>
  <c r="M149"/>
  <c r="M150"/>
  <c r="M151"/>
  <c r="M152"/>
  <c r="M153"/>
  <c r="M154"/>
  <c r="M155"/>
  <c r="M156"/>
  <c r="M157"/>
  <c r="M158"/>
  <c r="M159"/>
  <c r="M160"/>
  <c r="M161"/>
  <c r="M162"/>
  <c r="M163"/>
  <c r="M164"/>
  <c r="M165"/>
  <c r="M166"/>
  <c r="M167"/>
  <c r="M168"/>
  <c r="M169"/>
  <c r="M170"/>
  <c r="M171"/>
  <c r="M172"/>
  <c r="M173"/>
  <c r="M174"/>
  <c r="M175"/>
  <c r="M176"/>
  <c r="M177"/>
  <c r="M178"/>
  <c r="M179"/>
  <c r="M180"/>
  <c r="M181"/>
  <c r="M182"/>
  <c r="M183"/>
  <c r="M184"/>
  <c r="M185"/>
  <c r="M186"/>
  <c r="M187"/>
  <c r="M188"/>
  <c r="M189"/>
  <c r="M190"/>
  <c r="M191"/>
  <c r="M192"/>
  <c r="M193"/>
  <c r="M194"/>
  <c r="M195"/>
  <c r="M196"/>
  <c r="M197"/>
  <c r="M198"/>
  <c r="M199"/>
  <c r="M200"/>
  <c r="M201"/>
  <c r="M202"/>
  <c r="M203"/>
  <c r="M204"/>
  <c r="M205"/>
  <c r="M206"/>
  <c r="M207"/>
  <c r="M208"/>
  <c r="M209"/>
  <c r="M210"/>
  <c r="M211"/>
  <c r="M212"/>
  <c r="M213"/>
  <c r="M214"/>
  <c r="M215"/>
  <c r="M216"/>
  <c r="M217"/>
  <c r="M218"/>
  <c r="M219"/>
  <c r="M220"/>
  <c r="M221"/>
  <c r="M222"/>
  <c r="M223"/>
  <c r="M224"/>
  <c r="M225"/>
  <c r="M226"/>
  <c r="M227"/>
  <c r="M228"/>
  <c r="M229"/>
  <c r="M230"/>
  <c r="M231"/>
  <c r="M232"/>
  <c r="M233"/>
  <c r="M234"/>
  <c r="M235"/>
  <c r="M236"/>
  <c r="M237"/>
  <c r="M238"/>
  <c r="M239"/>
  <c r="M240"/>
  <c r="M241"/>
  <c r="M242"/>
  <c r="M243"/>
  <c r="M244"/>
  <c r="M245"/>
  <c r="M246"/>
  <c r="M247"/>
  <c r="M248"/>
  <c r="M249"/>
  <c r="M250"/>
  <c r="M251"/>
  <c r="M252"/>
  <c r="M253"/>
  <c r="M254"/>
  <c r="M255"/>
  <c r="M256"/>
  <c r="M257"/>
  <c r="M258"/>
  <c r="M259"/>
  <c r="M260"/>
  <c r="M261"/>
  <c r="M262"/>
  <c r="M263"/>
  <c r="M264"/>
  <c r="M265"/>
  <c r="M266"/>
  <c r="M267"/>
  <c r="M268"/>
  <c r="M269"/>
  <c r="M270"/>
  <c r="M271"/>
  <c r="M272"/>
  <c r="M273"/>
  <c r="M274"/>
  <c r="M275"/>
  <c r="M276"/>
  <c r="M277"/>
  <c r="M278"/>
  <c r="M279"/>
  <c r="M280"/>
  <c r="M281"/>
  <c r="M282"/>
  <c r="M283"/>
  <c r="M284"/>
  <c r="M285"/>
  <c r="M286"/>
  <c r="M287"/>
  <c r="M288"/>
  <c r="M289"/>
  <c r="M290"/>
  <c r="M291"/>
  <c r="M292"/>
  <c r="M293"/>
  <c r="M294"/>
  <c r="M295"/>
  <c r="M296"/>
  <c r="M297"/>
  <c r="M298"/>
  <c r="M299"/>
  <c r="M300"/>
  <c r="M301"/>
  <c r="M302"/>
  <c r="M303"/>
  <c r="M304"/>
  <c r="M305"/>
  <c r="M306"/>
  <c r="M307"/>
  <c r="M308"/>
  <c r="M309"/>
  <c r="M310"/>
  <c r="M311"/>
  <c r="M312"/>
  <c r="M313"/>
  <c r="M314"/>
  <c r="M315"/>
  <c r="M316"/>
  <c r="M317"/>
  <c r="M318"/>
  <c r="M319"/>
  <c r="M320"/>
  <c r="M321"/>
  <c r="M3"/>
  <c r="M4"/>
  <c r="M5"/>
  <c r="M6"/>
  <c r="M7"/>
  <c r="M8"/>
  <c r="M9"/>
  <c r="M10"/>
  <c r="M11"/>
  <c r="M12"/>
  <c r="M13"/>
  <c r="M14"/>
  <c r="M15"/>
  <c r="M16"/>
  <c r="I331"/>
  <c r="I330"/>
  <c r="I329"/>
  <c r="I328"/>
  <c r="I327"/>
  <c r="I321"/>
  <c r="I320"/>
  <c r="I319"/>
  <c r="I318"/>
  <c r="I317"/>
  <c r="I311"/>
  <c r="I310"/>
  <c r="I309"/>
  <c r="I308"/>
  <c r="I307"/>
  <c r="I301"/>
  <c r="I300"/>
  <c r="I299"/>
  <c r="I298"/>
  <c r="I297"/>
  <c r="I291"/>
  <c r="I290"/>
  <c r="I289"/>
  <c r="I288"/>
  <c r="I287"/>
  <c r="I281"/>
  <c r="I280"/>
  <c r="I279"/>
  <c r="I278"/>
  <c r="I277"/>
  <c r="I271"/>
  <c r="I270"/>
  <c r="I269"/>
  <c r="I268"/>
  <c r="I267"/>
  <c r="I261"/>
  <c r="I260"/>
  <c r="I259"/>
  <c r="I258"/>
  <c r="I257"/>
  <c r="I251"/>
  <c r="I250"/>
  <c r="I249"/>
  <c r="I248"/>
  <c r="I247"/>
  <c r="I241"/>
  <c r="I240"/>
  <c r="I239"/>
  <c r="I238"/>
  <c r="I237"/>
  <c r="I231"/>
  <c r="I230"/>
  <c r="I229"/>
  <c r="I228"/>
  <c r="I227"/>
  <c r="I221"/>
  <c r="I220"/>
  <c r="I219"/>
  <c r="I218"/>
  <c r="I217"/>
  <c r="I211"/>
  <c r="I210"/>
  <c r="I209"/>
  <c r="I208"/>
  <c r="I207"/>
  <c r="I201"/>
  <c r="I200"/>
  <c r="I199"/>
  <c r="I198"/>
  <c r="I197"/>
  <c r="I191"/>
  <c r="I190"/>
  <c r="I189"/>
  <c r="I188"/>
  <c r="I187"/>
  <c r="I181"/>
  <c r="I180"/>
  <c r="I179"/>
  <c r="I178"/>
  <c r="I177"/>
  <c r="I171"/>
  <c r="I170"/>
  <c r="I169"/>
  <c r="I168"/>
  <c r="I167"/>
  <c r="I161"/>
  <c r="I160"/>
  <c r="I159"/>
  <c r="I158"/>
  <c r="I157"/>
  <c r="I151"/>
  <c r="I150"/>
  <c r="I149"/>
  <c r="I148"/>
  <c r="I147"/>
  <c r="I146"/>
  <c r="I145"/>
  <c r="I144"/>
  <c r="I143"/>
  <c r="I142"/>
  <c r="I136"/>
  <c r="I135"/>
  <c r="I134"/>
  <c r="I133"/>
  <c r="I132"/>
  <c r="I126"/>
  <c r="I125"/>
  <c r="I124"/>
  <c r="I123"/>
  <c r="I122"/>
  <c r="I116"/>
  <c r="I115"/>
  <c r="I114"/>
  <c r="I113"/>
  <c r="I112"/>
  <c r="I106"/>
  <c r="I105"/>
  <c r="I104"/>
  <c r="I103"/>
  <c r="I102"/>
  <c r="I96"/>
  <c r="I95"/>
  <c r="I94"/>
  <c r="I93"/>
  <c r="I92"/>
  <c r="I86"/>
  <c r="I85"/>
  <c r="I84"/>
  <c r="I83"/>
  <c r="I82"/>
  <c r="I76"/>
  <c r="I75"/>
  <c r="I74"/>
  <c r="I73"/>
  <c r="I72"/>
  <c r="I66"/>
  <c r="I65"/>
  <c r="I64"/>
  <c r="I63"/>
  <c r="I62"/>
  <c r="I56"/>
  <c r="I55"/>
  <c r="I54"/>
  <c r="I53"/>
  <c r="I52"/>
  <c r="I46"/>
  <c r="I45"/>
  <c r="I44"/>
  <c r="I43"/>
  <c r="I42"/>
  <c r="I36"/>
  <c r="I35"/>
  <c r="I34"/>
  <c r="I33"/>
  <c r="I32"/>
  <c r="I26"/>
  <c r="I25"/>
  <c r="I24"/>
  <c r="I23"/>
  <c r="I22"/>
  <c r="I21"/>
  <c r="I20"/>
  <c r="I19"/>
  <c r="I18"/>
  <c r="I17"/>
  <c r="I316"/>
  <c r="I315"/>
  <c r="I314"/>
  <c r="I313"/>
  <c r="I312"/>
  <c r="I306"/>
  <c r="I305"/>
  <c r="I304"/>
  <c r="I303"/>
  <c r="I302"/>
  <c r="I296"/>
  <c r="I295"/>
  <c r="I294"/>
  <c r="I293"/>
  <c r="I292"/>
  <c r="I286"/>
  <c r="I285"/>
  <c r="I284"/>
  <c r="I283"/>
  <c r="I282"/>
  <c r="I276"/>
  <c r="I275"/>
  <c r="I274"/>
  <c r="I273"/>
  <c r="I272"/>
  <c r="I266"/>
  <c r="I265"/>
  <c r="I264"/>
  <c r="I263"/>
  <c r="I262"/>
  <c r="I256"/>
  <c r="I255"/>
  <c r="I254"/>
  <c r="I253"/>
  <c r="I252"/>
  <c r="I246"/>
  <c r="I245"/>
  <c r="I244"/>
  <c r="I243"/>
  <c r="I242"/>
  <c r="I236"/>
  <c r="I235"/>
  <c r="I234"/>
  <c r="I233"/>
  <c r="I232"/>
  <c r="I226"/>
  <c r="I225"/>
  <c r="I224"/>
  <c r="I223"/>
  <c r="I222"/>
  <c r="I216"/>
  <c r="I215"/>
  <c r="I214"/>
  <c r="I213"/>
  <c r="I212"/>
  <c r="I206"/>
  <c r="I205"/>
  <c r="I204"/>
  <c r="I203"/>
  <c r="I202"/>
  <c r="I196"/>
  <c r="I195"/>
  <c r="I194"/>
  <c r="I193"/>
  <c r="I192"/>
  <c r="I186"/>
  <c r="I185"/>
  <c r="I184"/>
  <c r="I183"/>
  <c r="I182"/>
  <c r="I176"/>
  <c r="I175"/>
  <c r="I174"/>
  <c r="I173"/>
  <c r="I172"/>
  <c r="I166"/>
  <c r="I165"/>
  <c r="I164"/>
  <c r="I163"/>
  <c r="I162"/>
  <c r="I156"/>
  <c r="I155"/>
  <c r="I154"/>
  <c r="I153"/>
  <c r="I152"/>
  <c r="I141"/>
  <c r="I140"/>
  <c r="I139"/>
  <c r="I138"/>
  <c r="I137"/>
  <c r="I131"/>
  <c r="I130"/>
  <c r="I129"/>
  <c r="I128"/>
  <c r="I127"/>
  <c r="I121"/>
  <c r="I120"/>
  <c r="I119"/>
  <c r="I118"/>
  <c r="I117"/>
  <c r="I111"/>
  <c r="I110"/>
  <c r="I109"/>
  <c r="I108"/>
  <c r="I107"/>
  <c r="I101"/>
  <c r="I100"/>
  <c r="I99"/>
  <c r="I98"/>
  <c r="I97"/>
  <c r="I91"/>
  <c r="I90"/>
  <c r="I89"/>
  <c r="I88"/>
  <c r="I87"/>
  <c r="I81"/>
  <c r="I80"/>
  <c r="I79"/>
  <c r="I78"/>
  <c r="I77"/>
  <c r="I71"/>
  <c r="I70"/>
  <c r="I69"/>
  <c r="I68"/>
  <c r="I67"/>
  <c r="I61"/>
  <c r="I60"/>
  <c r="I59"/>
  <c r="I58"/>
  <c r="I57"/>
  <c r="I51"/>
  <c r="I50"/>
  <c r="I49"/>
  <c r="I48"/>
  <c r="I47"/>
  <c r="I41"/>
  <c r="I40"/>
  <c r="I39"/>
  <c r="I38"/>
  <c r="I37"/>
  <c r="I31"/>
  <c r="I30"/>
  <c r="I29"/>
  <c r="I28"/>
  <c r="I27"/>
  <c r="I326"/>
  <c r="I325"/>
  <c r="I324"/>
  <c r="I323"/>
  <c r="I322"/>
  <c r="I16"/>
  <c r="I15"/>
  <c r="I14"/>
  <c r="I13"/>
  <c r="I12"/>
  <c r="J2"/>
  <c r="I8"/>
  <c r="I9"/>
  <c r="I10"/>
  <c r="I11"/>
  <c r="I7"/>
  <c r="I3"/>
  <c r="I4"/>
  <c r="I5"/>
  <c r="I6"/>
  <c r="I2"/>
  <c r="K3" i="6"/>
  <c r="K4"/>
  <c r="K5"/>
  <c r="K6"/>
  <c r="K7"/>
  <c r="K8"/>
  <c r="K9"/>
  <c r="K10"/>
  <c r="K11"/>
  <c r="K12"/>
  <c r="K2"/>
  <c r="U3"/>
  <c r="U4"/>
  <c r="U5"/>
  <c r="U6"/>
  <c r="U7"/>
  <c r="U8"/>
  <c r="U9"/>
  <c r="U10"/>
  <c r="U11"/>
  <c r="U12"/>
  <c r="U2"/>
  <c r="T3"/>
  <c r="T4"/>
  <c r="T5"/>
  <c r="T6"/>
  <c r="T7"/>
  <c r="T8"/>
  <c r="T9"/>
  <c r="T10"/>
  <c r="T11"/>
  <c r="T12"/>
  <c r="T2"/>
  <c r="H12"/>
  <c r="I12"/>
  <c r="J12"/>
  <c r="J3"/>
  <c r="J4"/>
  <c r="J5"/>
  <c r="J6"/>
  <c r="J7"/>
  <c r="J8"/>
  <c r="J9"/>
  <c r="J10"/>
  <c r="J11"/>
  <c r="J2"/>
  <c r="S12"/>
  <c r="R12"/>
  <c r="Q12"/>
  <c r="O2"/>
  <c r="O3"/>
  <c r="O4"/>
  <c r="O5"/>
  <c r="O6"/>
  <c r="O7"/>
  <c r="O8"/>
  <c r="O9"/>
  <c r="O10"/>
  <c r="O11"/>
  <c r="O12"/>
  <c r="G12"/>
  <c r="D2"/>
  <c r="D3"/>
  <c r="D4"/>
  <c r="D5"/>
  <c r="D6"/>
  <c r="D7"/>
  <c r="D8"/>
  <c r="D9"/>
  <c r="D10"/>
  <c r="D11"/>
  <c r="D12"/>
  <c r="L3" i="1"/>
  <c r="N3"/>
  <c r="P3"/>
  <c r="R3"/>
  <c r="L4"/>
  <c r="N4"/>
  <c r="P4"/>
  <c r="R4"/>
  <c r="L5"/>
  <c r="N5"/>
  <c r="P5"/>
  <c r="R5"/>
  <c r="L6"/>
  <c r="N6"/>
  <c r="P6"/>
  <c r="R6"/>
  <c r="L7"/>
  <c r="N7"/>
  <c r="P7"/>
  <c r="R7"/>
  <c r="L8"/>
  <c r="N8"/>
  <c r="P8"/>
  <c r="R8"/>
  <c r="L9"/>
  <c r="N9"/>
  <c r="P9"/>
  <c r="R9"/>
  <c r="L10"/>
  <c r="N10"/>
  <c r="P10"/>
  <c r="R10"/>
  <c r="L11"/>
  <c r="N11"/>
  <c r="P11"/>
  <c r="R11"/>
  <c r="L12"/>
  <c r="N12"/>
  <c r="P12"/>
  <c r="R12"/>
  <c r="L13"/>
  <c r="N13"/>
  <c r="P13"/>
  <c r="R13"/>
  <c r="L14"/>
  <c r="N14"/>
  <c r="P14"/>
  <c r="R14"/>
  <c r="L15"/>
  <c r="N15"/>
  <c r="P15"/>
  <c r="R15"/>
  <c r="L16"/>
  <c r="N16"/>
  <c r="P16"/>
  <c r="R16"/>
  <c r="L17"/>
  <c r="N17"/>
  <c r="P17"/>
  <c r="R17"/>
  <c r="L18"/>
  <c r="N18"/>
  <c r="P18"/>
  <c r="R18"/>
  <c r="L19"/>
  <c r="N19"/>
  <c r="P19"/>
  <c r="R19"/>
  <c r="L20"/>
  <c r="N20"/>
  <c r="P20"/>
  <c r="R20"/>
  <c r="L21"/>
  <c r="N21"/>
  <c r="P21"/>
  <c r="R21"/>
  <c r="L22"/>
  <c r="N22"/>
  <c r="P22"/>
  <c r="R22"/>
  <c r="L23"/>
  <c r="N23"/>
  <c r="P23"/>
  <c r="R23"/>
  <c r="L24"/>
  <c r="N24"/>
  <c r="P24"/>
  <c r="R24"/>
  <c r="L25"/>
  <c r="N25"/>
  <c r="P25"/>
  <c r="R25"/>
  <c r="L26"/>
  <c r="N26"/>
  <c r="P26"/>
  <c r="R26"/>
  <c r="L27"/>
  <c r="N27"/>
  <c r="P27"/>
  <c r="R27"/>
  <c r="L28"/>
  <c r="N28"/>
  <c r="P28"/>
  <c r="R28"/>
  <c r="L29"/>
  <c r="N29"/>
  <c r="P29"/>
  <c r="R29"/>
  <c r="L30"/>
  <c r="N30"/>
  <c r="P30"/>
  <c r="R30"/>
  <c r="L31"/>
  <c r="N31"/>
  <c r="P31"/>
  <c r="R31"/>
  <c r="L32"/>
  <c r="N32"/>
  <c r="P32"/>
  <c r="R32"/>
  <c r="L33"/>
  <c r="N33"/>
  <c r="P33"/>
  <c r="R33"/>
  <c r="L34"/>
  <c r="N34"/>
  <c r="P34"/>
  <c r="R34"/>
  <c r="L35"/>
  <c r="N35"/>
  <c r="P35"/>
  <c r="R35"/>
  <c r="L36"/>
  <c r="N36"/>
  <c r="P36"/>
  <c r="R36"/>
  <c r="L37"/>
  <c r="N37"/>
  <c r="P37"/>
  <c r="R37"/>
  <c r="L38"/>
  <c r="N38"/>
  <c r="P38"/>
  <c r="R38"/>
  <c r="L39"/>
  <c r="N39"/>
  <c r="P39"/>
  <c r="R39"/>
  <c r="L40"/>
  <c r="N40"/>
  <c r="P40"/>
  <c r="R40"/>
  <c r="L41"/>
  <c r="N41"/>
  <c r="P41"/>
  <c r="R41"/>
  <c r="L42"/>
  <c r="N42"/>
  <c r="P42"/>
  <c r="R42"/>
  <c r="L43"/>
  <c r="N43"/>
  <c r="P43"/>
  <c r="R43"/>
  <c r="L44"/>
  <c r="N44"/>
  <c r="P44"/>
  <c r="R44"/>
  <c r="L45"/>
  <c r="N45"/>
  <c r="P45"/>
  <c r="R45"/>
  <c r="L46"/>
  <c r="N46"/>
  <c r="P46"/>
  <c r="R46"/>
  <c r="L47"/>
  <c r="N47"/>
  <c r="P47"/>
  <c r="R47"/>
  <c r="L48"/>
  <c r="N48"/>
  <c r="P48"/>
  <c r="R48"/>
  <c r="L49"/>
  <c r="N49"/>
  <c r="P49"/>
  <c r="R49"/>
  <c r="L50"/>
  <c r="N50"/>
  <c r="P50"/>
  <c r="R50"/>
  <c r="L51"/>
  <c r="N51"/>
  <c r="P51"/>
  <c r="R51"/>
  <c r="L52"/>
  <c r="N52"/>
  <c r="P52"/>
  <c r="R52"/>
  <c r="L53"/>
  <c r="N53"/>
  <c r="P53"/>
  <c r="R53"/>
  <c r="L54"/>
  <c r="N54"/>
  <c r="P54"/>
  <c r="R54"/>
  <c r="L55"/>
  <c r="N55"/>
  <c r="P55"/>
  <c r="R55"/>
  <c r="L56"/>
  <c r="N56"/>
  <c r="P56"/>
  <c r="R56"/>
  <c r="L57"/>
  <c r="N57"/>
  <c r="P57"/>
  <c r="R57"/>
  <c r="L58"/>
  <c r="N58"/>
  <c r="P58"/>
  <c r="R58"/>
  <c r="L59"/>
  <c r="N59"/>
  <c r="P59"/>
  <c r="R59"/>
  <c r="L60"/>
  <c r="N60"/>
  <c r="P60"/>
  <c r="R60"/>
  <c r="L61"/>
  <c r="N61"/>
  <c r="P61"/>
  <c r="R61"/>
  <c r="L62"/>
  <c r="N62"/>
  <c r="P62"/>
  <c r="R62"/>
  <c r="L63"/>
  <c r="N63"/>
  <c r="P63"/>
  <c r="R63"/>
  <c r="L64"/>
  <c r="N64"/>
  <c r="P64"/>
  <c r="R64"/>
  <c r="L65"/>
  <c r="N65"/>
  <c r="P65"/>
  <c r="R65"/>
  <c r="L66"/>
  <c r="N66"/>
  <c r="P66"/>
  <c r="R66"/>
  <c r="L67"/>
  <c r="N67"/>
  <c r="P67"/>
  <c r="R67"/>
  <c r="L68"/>
  <c r="N68"/>
  <c r="P68"/>
  <c r="R68"/>
  <c r="L69"/>
  <c r="N69"/>
  <c r="P69"/>
  <c r="R69"/>
  <c r="L70"/>
  <c r="N70"/>
  <c r="P70"/>
  <c r="R70"/>
  <c r="L71"/>
  <c r="N71"/>
  <c r="P71"/>
  <c r="R71"/>
  <c r="L72"/>
  <c r="N72"/>
  <c r="P72"/>
  <c r="R72"/>
  <c r="L73"/>
  <c r="N73"/>
  <c r="P73"/>
  <c r="R73"/>
  <c r="L74"/>
  <c r="N74"/>
  <c r="P74"/>
  <c r="R74"/>
  <c r="L75"/>
  <c r="N75"/>
  <c r="P75"/>
  <c r="R75"/>
  <c r="L76"/>
  <c r="N76"/>
  <c r="P76"/>
  <c r="R76"/>
  <c r="L77"/>
  <c r="N77"/>
  <c r="P77"/>
  <c r="R77"/>
  <c r="L78"/>
  <c r="N78"/>
  <c r="P78"/>
  <c r="R78"/>
  <c r="L79"/>
  <c r="N79"/>
  <c r="P79"/>
  <c r="R79"/>
  <c r="L80"/>
  <c r="N80"/>
  <c r="P80"/>
  <c r="R80"/>
  <c r="L81"/>
  <c r="N81"/>
  <c r="P81"/>
  <c r="R81"/>
  <c r="L82"/>
  <c r="N82"/>
  <c r="P82"/>
  <c r="R82"/>
  <c r="L83"/>
  <c r="N83"/>
  <c r="P83"/>
  <c r="R83"/>
  <c r="L84"/>
  <c r="N84"/>
  <c r="P84"/>
  <c r="R84"/>
  <c r="L85"/>
  <c r="N85"/>
  <c r="P85"/>
  <c r="R85"/>
  <c r="L86"/>
  <c r="N86"/>
  <c r="P86"/>
  <c r="R86"/>
  <c r="L87"/>
  <c r="N87"/>
  <c r="P87"/>
  <c r="R87"/>
  <c r="L88"/>
  <c r="N88"/>
  <c r="P88"/>
  <c r="R88"/>
  <c r="L89"/>
  <c r="N89"/>
  <c r="P89"/>
  <c r="R89"/>
  <c r="L90"/>
  <c r="N90"/>
  <c r="P90"/>
  <c r="R90"/>
  <c r="L91"/>
  <c r="N91"/>
  <c r="P91"/>
  <c r="R91"/>
  <c r="L92"/>
  <c r="N92"/>
  <c r="P92"/>
  <c r="R92"/>
  <c r="L93"/>
  <c r="N93"/>
  <c r="P93"/>
  <c r="R93"/>
  <c r="L94"/>
  <c r="N94"/>
  <c r="P94"/>
  <c r="R94"/>
  <c r="L95"/>
  <c r="N95"/>
  <c r="P95"/>
  <c r="R95"/>
  <c r="L96"/>
  <c r="N96"/>
  <c r="P96"/>
  <c r="R96"/>
  <c r="L97"/>
  <c r="N97"/>
  <c r="P97"/>
  <c r="R97"/>
  <c r="L98"/>
  <c r="N98"/>
  <c r="P98"/>
  <c r="R98"/>
  <c r="L99"/>
  <c r="N99"/>
  <c r="P99"/>
  <c r="R99"/>
  <c r="L100"/>
  <c r="N100"/>
  <c r="P100"/>
  <c r="R100"/>
  <c r="L101"/>
  <c r="N101"/>
  <c r="P101"/>
  <c r="R101"/>
  <c r="L102"/>
  <c r="N102"/>
  <c r="P102"/>
  <c r="R102"/>
  <c r="L103"/>
  <c r="N103"/>
  <c r="P103"/>
  <c r="R103"/>
  <c r="L104"/>
  <c r="N104"/>
  <c r="P104"/>
  <c r="R104"/>
  <c r="L105"/>
  <c r="N105"/>
  <c r="P105"/>
  <c r="R105"/>
  <c r="L106"/>
  <c r="N106"/>
  <c r="P106"/>
  <c r="R106"/>
  <c r="L107"/>
  <c r="N107"/>
  <c r="P107"/>
  <c r="R107"/>
  <c r="L108"/>
  <c r="N108"/>
  <c r="P108"/>
  <c r="R108"/>
  <c r="L109"/>
  <c r="N109"/>
  <c r="P109"/>
  <c r="R109"/>
  <c r="L110"/>
  <c r="N110"/>
  <c r="P110"/>
  <c r="R110"/>
  <c r="L111"/>
  <c r="N111"/>
  <c r="P111"/>
  <c r="R111"/>
  <c r="L112"/>
  <c r="N112"/>
  <c r="P112"/>
  <c r="R112"/>
  <c r="L113"/>
  <c r="N113"/>
  <c r="P113"/>
  <c r="R113"/>
  <c r="L114"/>
  <c r="N114"/>
  <c r="P114"/>
  <c r="R114"/>
  <c r="L115"/>
  <c r="N115"/>
  <c r="P115"/>
  <c r="R115"/>
  <c r="L116"/>
  <c r="N116"/>
  <c r="P116"/>
  <c r="R116"/>
  <c r="L117"/>
  <c r="N117"/>
  <c r="P117"/>
  <c r="R117"/>
  <c r="L118"/>
  <c r="L119"/>
  <c r="L120"/>
  <c r="L121"/>
  <c r="L122"/>
  <c r="L123"/>
  <c r="L124"/>
  <c r="L125"/>
  <c r="L126"/>
  <c r="L127"/>
  <c r="L128"/>
  <c r="L129"/>
  <c r="L130"/>
  <c r="L131"/>
  <c r="N131"/>
  <c r="P131"/>
  <c r="R131"/>
  <c r="L132"/>
  <c r="N132"/>
  <c r="P132"/>
  <c r="R132"/>
  <c r="L133"/>
  <c r="N133"/>
  <c r="P133"/>
  <c r="R133"/>
  <c r="L134"/>
  <c r="N134"/>
  <c r="P134"/>
  <c r="R134"/>
  <c r="L135"/>
  <c r="N135"/>
  <c r="P135"/>
  <c r="R135"/>
  <c r="L136"/>
  <c r="N136"/>
  <c r="P136"/>
  <c r="R136"/>
  <c r="L137"/>
  <c r="N137"/>
  <c r="P137"/>
  <c r="R137"/>
  <c r="L138"/>
  <c r="N138"/>
  <c r="P138"/>
  <c r="R138"/>
  <c r="L139"/>
  <c r="N139"/>
  <c r="P139"/>
  <c r="R139"/>
  <c r="L140"/>
  <c r="N140"/>
  <c r="P140"/>
  <c r="R140"/>
  <c r="L141"/>
  <c r="N141"/>
  <c r="P141"/>
  <c r="R141"/>
  <c r="L142"/>
  <c r="N142"/>
  <c r="P142"/>
  <c r="R142"/>
  <c r="L143"/>
  <c r="N143"/>
  <c r="P143"/>
  <c r="R143"/>
  <c r="L144"/>
  <c r="N144"/>
  <c r="P144"/>
  <c r="R144"/>
  <c r="L145"/>
  <c r="N145"/>
  <c r="P145"/>
  <c r="R145"/>
  <c r="L146"/>
  <c r="N146"/>
  <c r="P146"/>
  <c r="R146"/>
  <c r="L147"/>
  <c r="N147"/>
  <c r="P147"/>
  <c r="R147"/>
  <c r="L148"/>
  <c r="N148"/>
  <c r="P148"/>
  <c r="R148"/>
  <c r="L149"/>
  <c r="N149"/>
  <c r="P149"/>
  <c r="R149"/>
  <c r="L150"/>
  <c r="N150"/>
  <c r="P150"/>
  <c r="R150"/>
  <c r="L151"/>
  <c r="N151"/>
  <c r="P151"/>
  <c r="R151"/>
  <c r="L152"/>
  <c r="N152"/>
  <c r="P152"/>
  <c r="R152"/>
  <c r="L153"/>
  <c r="N153"/>
  <c r="P153"/>
  <c r="R153"/>
  <c r="L154"/>
  <c r="N154"/>
  <c r="P154"/>
  <c r="R154"/>
  <c r="L155"/>
  <c r="N155"/>
  <c r="P155"/>
  <c r="R155"/>
  <c r="L156"/>
  <c r="N156"/>
  <c r="P156"/>
  <c r="R156"/>
  <c r="L157"/>
  <c r="N157"/>
  <c r="P157"/>
  <c r="R157"/>
  <c r="L158"/>
  <c r="N158"/>
  <c r="P158"/>
  <c r="R158"/>
  <c r="L159"/>
  <c r="N159"/>
  <c r="P159"/>
  <c r="R159"/>
  <c r="L160"/>
  <c r="N160"/>
  <c r="P160"/>
  <c r="R160"/>
  <c r="L161"/>
  <c r="N161"/>
  <c r="P161"/>
  <c r="R161"/>
  <c r="L162"/>
  <c r="N162"/>
  <c r="P162"/>
  <c r="R162"/>
  <c r="L163"/>
  <c r="N163"/>
  <c r="P163"/>
  <c r="R163"/>
  <c r="L164"/>
  <c r="N164"/>
  <c r="P164"/>
  <c r="R164"/>
  <c r="L165"/>
  <c r="N165"/>
  <c r="P165"/>
  <c r="R165"/>
  <c r="L166"/>
  <c r="N166"/>
  <c r="P166"/>
  <c r="R166"/>
  <c r="L167"/>
  <c r="N167"/>
  <c r="P167"/>
  <c r="R167"/>
  <c r="L168"/>
  <c r="N168"/>
  <c r="P168"/>
  <c r="R168"/>
  <c r="L169"/>
  <c r="N169"/>
  <c r="P169"/>
  <c r="R169"/>
  <c r="L170"/>
  <c r="N170"/>
  <c r="P170"/>
  <c r="R170"/>
  <c r="L171"/>
  <c r="N171"/>
  <c r="P171"/>
  <c r="R171"/>
  <c r="L172"/>
  <c r="N172"/>
  <c r="P172"/>
  <c r="R172"/>
  <c r="L173"/>
  <c r="N173"/>
  <c r="P173"/>
  <c r="R173"/>
  <c r="L174"/>
  <c r="N174"/>
  <c r="P174"/>
  <c r="R174"/>
  <c r="L175"/>
  <c r="N175"/>
  <c r="P175"/>
  <c r="R175"/>
  <c r="L176"/>
  <c r="N176"/>
  <c r="P176"/>
  <c r="R176"/>
  <c r="L177"/>
  <c r="N177"/>
  <c r="P177"/>
  <c r="R177"/>
  <c r="L178"/>
  <c r="N178"/>
  <c r="P178"/>
  <c r="R178"/>
  <c r="L179"/>
  <c r="N179"/>
  <c r="P179"/>
  <c r="R179"/>
  <c r="L180"/>
  <c r="N180"/>
  <c r="P180"/>
  <c r="R180"/>
  <c r="L181"/>
  <c r="N181"/>
  <c r="P181"/>
  <c r="R181"/>
  <c r="L182"/>
  <c r="N182"/>
  <c r="P182"/>
  <c r="R182"/>
  <c r="L183"/>
  <c r="N183"/>
  <c r="P183"/>
  <c r="R183"/>
  <c r="L184"/>
  <c r="N184"/>
  <c r="P184"/>
  <c r="R184"/>
  <c r="L185"/>
  <c r="N185"/>
  <c r="P185"/>
  <c r="R185"/>
  <c r="L186"/>
  <c r="N186"/>
  <c r="P186"/>
  <c r="R186"/>
  <c r="L187"/>
  <c r="N187"/>
  <c r="P187"/>
  <c r="R187"/>
  <c r="L188"/>
  <c r="N188"/>
  <c r="P188"/>
  <c r="R188"/>
  <c r="L189"/>
  <c r="N189"/>
  <c r="P189"/>
  <c r="R189"/>
  <c r="L190"/>
  <c r="N190"/>
  <c r="P190"/>
  <c r="R190"/>
  <c r="L191"/>
  <c r="N191"/>
  <c r="P191"/>
  <c r="R191"/>
  <c r="L192"/>
  <c r="N192"/>
  <c r="P192"/>
  <c r="R192"/>
  <c r="L193"/>
  <c r="N193"/>
  <c r="P193"/>
  <c r="R193"/>
  <c r="L194"/>
  <c r="N194"/>
  <c r="P194"/>
  <c r="R194"/>
  <c r="L195"/>
  <c r="N195"/>
  <c r="P195"/>
  <c r="R195"/>
  <c r="L196"/>
  <c r="N196"/>
  <c r="P196"/>
  <c r="R196"/>
  <c r="L197"/>
  <c r="N197"/>
  <c r="P197"/>
  <c r="R197"/>
  <c r="L198"/>
  <c r="N198"/>
  <c r="P198"/>
  <c r="R198"/>
  <c r="L199"/>
  <c r="N199"/>
  <c r="P199"/>
  <c r="R199"/>
  <c r="L200"/>
  <c r="N200"/>
  <c r="P200"/>
  <c r="R200"/>
  <c r="L201"/>
  <c r="N201"/>
  <c r="P201"/>
  <c r="R201"/>
  <c r="L202"/>
  <c r="N202"/>
  <c r="P202"/>
  <c r="R202"/>
  <c r="L203"/>
  <c r="N203"/>
  <c r="P203"/>
  <c r="R203"/>
  <c r="L204"/>
  <c r="N204"/>
  <c r="P204"/>
  <c r="R204"/>
  <c r="L205"/>
  <c r="N205"/>
  <c r="P205"/>
  <c r="R205"/>
  <c r="L206"/>
  <c r="N206"/>
  <c r="P206"/>
  <c r="R206"/>
  <c r="L207"/>
  <c r="N207"/>
  <c r="P207"/>
  <c r="R207"/>
  <c r="L208"/>
  <c r="N208"/>
  <c r="P208"/>
  <c r="R208"/>
  <c r="L209"/>
  <c r="N209"/>
  <c r="P209"/>
  <c r="R209"/>
  <c r="L210"/>
  <c r="N210"/>
  <c r="P210"/>
  <c r="R210"/>
  <c r="L211"/>
  <c r="N211"/>
  <c r="P211"/>
  <c r="R211"/>
  <c r="L212"/>
  <c r="N212"/>
  <c r="P212"/>
  <c r="R212"/>
  <c r="L213"/>
  <c r="N213"/>
  <c r="P213"/>
  <c r="R213"/>
  <c r="L214"/>
  <c r="N214"/>
  <c r="P214"/>
  <c r="R214"/>
  <c r="L215"/>
  <c r="N215"/>
  <c r="P215"/>
  <c r="R215"/>
  <c r="L216"/>
  <c r="N216"/>
  <c r="P216"/>
  <c r="R216"/>
  <c r="L217"/>
  <c r="N217"/>
  <c r="P217"/>
  <c r="R217"/>
  <c r="L218"/>
  <c r="N218"/>
  <c r="P218"/>
  <c r="R218"/>
  <c r="L219"/>
  <c r="N219"/>
  <c r="P219"/>
  <c r="R219"/>
  <c r="L220"/>
  <c r="N220"/>
  <c r="P220"/>
  <c r="R220"/>
  <c r="L221"/>
  <c r="N221"/>
  <c r="P221"/>
  <c r="R221"/>
  <c r="L222"/>
  <c r="N222"/>
  <c r="P222"/>
  <c r="R222"/>
  <c r="L223"/>
  <c r="N223"/>
  <c r="P223"/>
  <c r="R223"/>
  <c r="L224"/>
  <c r="N224"/>
  <c r="P224"/>
  <c r="R224"/>
  <c r="L225"/>
  <c r="N225"/>
  <c r="P225"/>
  <c r="R225"/>
  <c r="L226"/>
  <c r="N226"/>
  <c r="P226"/>
  <c r="R226"/>
  <c r="L227"/>
  <c r="N227"/>
  <c r="P227"/>
  <c r="R227"/>
  <c r="L228"/>
  <c r="N228"/>
  <c r="P228"/>
  <c r="R228"/>
  <c r="L229"/>
  <c r="N229"/>
  <c r="P229"/>
  <c r="R229"/>
  <c r="L230"/>
  <c r="N230"/>
  <c r="P230"/>
  <c r="R230"/>
  <c r="L231"/>
  <c r="N231"/>
  <c r="P231"/>
  <c r="R231"/>
  <c r="L232"/>
  <c r="N232"/>
  <c r="P232"/>
  <c r="R232"/>
  <c r="L233"/>
  <c r="N233"/>
  <c r="P233"/>
  <c r="R233"/>
  <c r="L234"/>
  <c r="L235"/>
  <c r="L236"/>
  <c r="L237"/>
  <c r="L238"/>
  <c r="L239"/>
  <c r="L240"/>
  <c r="L241"/>
  <c r="L242"/>
  <c r="L243"/>
  <c r="L244"/>
  <c r="L245"/>
  <c r="L246"/>
  <c r="L247"/>
  <c r="L248"/>
  <c r="L249"/>
  <c r="L250"/>
  <c r="L251"/>
  <c r="L252"/>
  <c r="L253"/>
  <c r="N253"/>
  <c r="P253"/>
  <c r="R253"/>
  <c r="L254"/>
  <c r="N254"/>
  <c r="P254"/>
  <c r="R254"/>
  <c r="L255"/>
  <c r="N255"/>
  <c r="P255"/>
  <c r="R255"/>
  <c r="L256"/>
  <c r="N256"/>
  <c r="P256"/>
  <c r="R256"/>
  <c r="L257"/>
  <c r="N257"/>
  <c r="P257"/>
  <c r="R257"/>
  <c r="L258"/>
  <c r="N258"/>
  <c r="P258"/>
  <c r="R258"/>
  <c r="L259"/>
  <c r="N259"/>
  <c r="P259"/>
  <c r="R259"/>
  <c r="L260"/>
  <c r="N260"/>
  <c r="P260"/>
  <c r="R260"/>
  <c r="L261"/>
  <c r="N261"/>
  <c r="P261"/>
  <c r="R261"/>
  <c r="L262"/>
  <c r="N262"/>
  <c r="P262"/>
  <c r="R262"/>
  <c r="L263"/>
  <c r="N263"/>
  <c r="P263"/>
  <c r="R263"/>
  <c r="L264"/>
  <c r="N264"/>
  <c r="P264"/>
  <c r="R264"/>
  <c r="L265"/>
  <c r="N265"/>
  <c r="P265"/>
  <c r="R265"/>
  <c r="L266"/>
  <c r="N266"/>
  <c r="P266"/>
  <c r="R266"/>
  <c r="L267"/>
  <c r="N267"/>
  <c r="P267"/>
  <c r="R267"/>
  <c r="L268"/>
  <c r="N268"/>
  <c r="P268"/>
  <c r="R268"/>
  <c r="L269"/>
  <c r="N269"/>
  <c r="P269"/>
  <c r="R269"/>
  <c r="L270"/>
  <c r="N270"/>
  <c r="P270"/>
  <c r="R270"/>
  <c r="L271"/>
  <c r="N271"/>
  <c r="P271"/>
  <c r="R271"/>
  <c r="L272"/>
  <c r="N272"/>
  <c r="P272"/>
  <c r="R272"/>
  <c r="L273"/>
  <c r="N273"/>
  <c r="P273"/>
  <c r="R273"/>
  <c r="L274"/>
  <c r="N274"/>
  <c r="P274"/>
  <c r="R274"/>
  <c r="L275"/>
  <c r="N275"/>
  <c r="P275"/>
  <c r="R275"/>
  <c r="L276"/>
  <c r="N276"/>
  <c r="P276"/>
  <c r="R276"/>
  <c r="L277"/>
  <c r="N277"/>
  <c r="P277"/>
  <c r="R277"/>
  <c r="L278"/>
  <c r="N278"/>
  <c r="P278"/>
  <c r="R278"/>
  <c r="L279"/>
  <c r="N279"/>
  <c r="P279"/>
  <c r="R279"/>
  <c r="L280"/>
  <c r="N280"/>
  <c r="P280"/>
  <c r="R280"/>
  <c r="L281"/>
  <c r="N281"/>
  <c r="P281"/>
  <c r="R281"/>
  <c r="L282"/>
  <c r="N282"/>
  <c r="P282"/>
  <c r="R282"/>
  <c r="L283"/>
  <c r="N283"/>
  <c r="P283"/>
  <c r="R283"/>
  <c r="L284"/>
  <c r="N284"/>
  <c r="P284"/>
  <c r="R284"/>
  <c r="L285"/>
  <c r="N285"/>
  <c r="P285"/>
  <c r="R285"/>
  <c r="L286"/>
  <c r="N286"/>
  <c r="P286"/>
  <c r="R286"/>
  <c r="L287"/>
  <c r="N287"/>
  <c r="P287"/>
  <c r="R287"/>
  <c r="L288"/>
  <c r="N288"/>
  <c r="P288"/>
  <c r="R288"/>
  <c r="L289"/>
  <c r="N289"/>
  <c r="P289"/>
  <c r="R289"/>
  <c r="L290"/>
  <c r="N290"/>
  <c r="P290"/>
  <c r="R290"/>
  <c r="L291"/>
  <c r="N291"/>
  <c r="P291"/>
  <c r="R291"/>
  <c r="L292"/>
  <c r="N292"/>
  <c r="P292"/>
  <c r="R292"/>
  <c r="L293"/>
  <c r="N293"/>
  <c r="P293"/>
  <c r="R293"/>
  <c r="L294"/>
  <c r="N294"/>
  <c r="P294"/>
  <c r="R294"/>
  <c r="L295"/>
  <c r="N295"/>
  <c r="P295"/>
  <c r="R295"/>
  <c r="L296"/>
  <c r="N296"/>
  <c r="P296"/>
  <c r="R296"/>
  <c r="L297"/>
  <c r="N297"/>
  <c r="P297"/>
  <c r="R297"/>
  <c r="L298"/>
  <c r="N298"/>
  <c r="P298"/>
  <c r="R298"/>
  <c r="L299"/>
  <c r="N299"/>
  <c r="P299"/>
  <c r="R299"/>
  <c r="L300"/>
  <c r="N300"/>
  <c r="P300"/>
  <c r="R300"/>
  <c r="L301"/>
  <c r="N301"/>
  <c r="P301"/>
  <c r="R301"/>
  <c r="L302"/>
  <c r="N302"/>
  <c r="P302"/>
  <c r="R302"/>
  <c r="L303"/>
  <c r="N303"/>
  <c r="P303"/>
  <c r="R303"/>
  <c r="L304"/>
  <c r="N304"/>
  <c r="P304"/>
  <c r="R304"/>
  <c r="L305"/>
  <c r="N305"/>
  <c r="P305"/>
  <c r="R305"/>
  <c r="L306"/>
  <c r="N306"/>
  <c r="P306"/>
  <c r="R306"/>
  <c r="L307"/>
  <c r="N307"/>
  <c r="P307"/>
  <c r="R307"/>
  <c r="L308"/>
  <c r="N308"/>
  <c r="P308"/>
  <c r="R308"/>
  <c r="L309"/>
  <c r="N309"/>
  <c r="P309"/>
  <c r="R309"/>
  <c r="L310"/>
  <c r="N310"/>
  <c r="P310"/>
  <c r="R310"/>
  <c r="L311"/>
  <c r="N311"/>
  <c r="P311"/>
  <c r="R311"/>
  <c r="L312"/>
  <c r="N312"/>
  <c r="P312"/>
  <c r="R312"/>
  <c r="L313"/>
  <c r="N313"/>
  <c r="P313"/>
  <c r="R313"/>
  <c r="L314"/>
  <c r="N314"/>
  <c r="P314"/>
  <c r="R314"/>
  <c r="L315"/>
  <c r="N315"/>
  <c r="P315"/>
  <c r="R315"/>
  <c r="L316"/>
  <c r="N316"/>
  <c r="P316"/>
  <c r="R316"/>
  <c r="L317"/>
  <c r="N317"/>
  <c r="P317"/>
  <c r="R317"/>
  <c r="L318"/>
  <c r="N318"/>
  <c r="P318"/>
  <c r="R318"/>
  <c r="L319"/>
  <c r="N319"/>
  <c r="P319"/>
  <c r="R319"/>
  <c r="L320"/>
  <c r="N320"/>
  <c r="P320"/>
  <c r="R320"/>
  <c r="L321"/>
  <c r="N321"/>
  <c r="P321"/>
  <c r="R321"/>
  <c r="L322"/>
  <c r="M322"/>
  <c r="N322"/>
  <c r="P322"/>
  <c r="R322"/>
  <c r="L323"/>
  <c r="M323"/>
  <c r="N323"/>
  <c r="P323"/>
  <c r="R323"/>
  <c r="L324"/>
  <c r="M324"/>
  <c r="N324"/>
  <c r="P324"/>
  <c r="R324"/>
  <c r="L325"/>
  <c r="M325"/>
  <c r="N325"/>
  <c r="P325"/>
  <c r="R325"/>
  <c r="L326"/>
  <c r="M326"/>
  <c r="N326"/>
  <c r="P326"/>
  <c r="R326"/>
  <c r="L327"/>
  <c r="M327"/>
  <c r="N327"/>
  <c r="P327"/>
  <c r="R327"/>
  <c r="L328"/>
  <c r="M328"/>
  <c r="N328"/>
  <c r="P328"/>
  <c r="R328"/>
  <c r="L329"/>
  <c r="M329"/>
  <c r="N329"/>
  <c r="P329"/>
  <c r="R329"/>
  <c r="L330"/>
  <c r="M330"/>
  <c r="N330"/>
  <c r="P330"/>
  <c r="R330"/>
  <c r="L331"/>
  <c r="M331"/>
  <c r="N331"/>
  <c r="P331"/>
  <c r="R331"/>
  <c r="L2"/>
  <c r="M2"/>
  <c r="N2"/>
  <c r="P2"/>
  <c r="R2"/>
  <c r="N252"/>
  <c r="P252"/>
  <c r="R252"/>
  <c r="N251"/>
  <c r="P251"/>
  <c r="R251"/>
  <c r="N250"/>
  <c r="P250"/>
  <c r="R250"/>
  <c r="N249"/>
  <c r="P249"/>
  <c r="R249"/>
  <c r="N248"/>
  <c r="P248"/>
  <c r="R248"/>
  <c r="N247"/>
  <c r="P247"/>
  <c r="R247"/>
  <c r="N246"/>
  <c r="P246"/>
  <c r="R246"/>
  <c r="N245"/>
  <c r="P245"/>
  <c r="R245"/>
  <c r="N244"/>
  <c r="P244"/>
  <c r="R244"/>
  <c r="N243"/>
  <c r="P243"/>
  <c r="R243"/>
  <c r="N242"/>
  <c r="P242"/>
  <c r="R242"/>
  <c r="N241"/>
  <c r="P241"/>
  <c r="R241"/>
  <c r="N240"/>
  <c r="P240"/>
  <c r="R240"/>
  <c r="N239"/>
  <c r="P239"/>
  <c r="R239"/>
  <c r="N238"/>
  <c r="P238"/>
  <c r="R238"/>
  <c r="N237"/>
  <c r="P237"/>
  <c r="R237"/>
  <c r="N236"/>
  <c r="P236"/>
  <c r="R236"/>
  <c r="N235"/>
  <c r="P235"/>
  <c r="R235"/>
  <c r="N234"/>
  <c r="P234"/>
  <c r="R234"/>
  <c r="N130"/>
  <c r="P130"/>
  <c r="R130"/>
  <c r="N129"/>
  <c r="P129"/>
  <c r="R129"/>
  <c r="N128"/>
  <c r="P128"/>
  <c r="R128"/>
  <c r="N127"/>
  <c r="P127"/>
  <c r="R127"/>
  <c r="N126"/>
  <c r="P126"/>
  <c r="R126"/>
  <c r="N125"/>
  <c r="P125"/>
  <c r="R125"/>
  <c r="N124"/>
  <c r="P124"/>
  <c r="R124"/>
  <c r="N123"/>
  <c r="P123"/>
  <c r="R123"/>
  <c r="N122"/>
  <c r="P122"/>
  <c r="R122"/>
  <c r="N121"/>
  <c r="P121"/>
  <c r="R121"/>
  <c r="N120"/>
  <c r="P120"/>
  <c r="R120"/>
  <c r="N119"/>
  <c r="P119"/>
  <c r="R119"/>
  <c r="N118"/>
  <c r="P118"/>
  <c r="R118"/>
</calcChain>
</file>

<file path=xl/sharedStrings.xml><?xml version="1.0" encoding="utf-8"?>
<sst xmlns="http://schemas.openxmlformats.org/spreadsheetml/2006/main" count="2829" uniqueCount="236">
  <si>
    <t>Sample ID</t>
  </si>
  <si>
    <t>Analyte Name</t>
  </si>
  <si>
    <t>Conc (Samp)</t>
  </si>
  <si>
    <t>SD (Calib)</t>
  </si>
  <si>
    <t>Calib Units</t>
  </si>
  <si>
    <t>RSD (Conc)</t>
  </si>
  <si>
    <t>Int (Corr)</t>
  </si>
  <si>
    <t>Al 308.215</t>
  </si>
  <si>
    <t>mg/L</t>
  </si>
  <si>
    <t>Al 396.153</t>
  </si>
  <si>
    <t>Ca 317.933</t>
  </si>
  <si>
    <t>Ca 315.887</t>
  </si>
  <si>
    <t>K 766.490</t>
  </si>
  <si>
    <t>Mg 279.077</t>
  </si>
  <si>
    <t>Mg 285.213</t>
  </si>
  <si>
    <t>Na 589.592</t>
  </si>
  <si>
    <t>VT019A</t>
  </si>
  <si>
    <t>VT019B</t>
  </si>
  <si>
    <t>VT018A</t>
  </si>
  <si>
    <t>VT018B</t>
  </si>
  <si>
    <t>VT015A</t>
  </si>
  <si>
    <t>VT017A</t>
  </si>
  <si>
    <t>VT017B</t>
  </si>
  <si>
    <t>VT022A</t>
  </si>
  <si>
    <t>VT025A</t>
  </si>
  <si>
    <t>VT025B</t>
  </si>
  <si>
    <t>VT016A</t>
  </si>
  <si>
    <t>VT016B</t>
  </si>
  <si>
    <t>VT021A</t>
  </si>
  <si>
    <t>VT021B</t>
  </si>
  <si>
    <t>VT024A</t>
  </si>
  <si>
    <t>VT024B</t>
  </si>
  <si>
    <t>MA009A</t>
  </si>
  <si>
    <t>MA009B</t>
  </si>
  <si>
    <t>MA001B</t>
  </si>
  <si>
    <t>VT040A</t>
  </si>
  <si>
    <t>VT020A</t>
  </si>
  <si>
    <t>VT020B</t>
  </si>
  <si>
    <t>VT026A</t>
  </si>
  <si>
    <t>VT026B</t>
  </si>
  <si>
    <t>VT023A</t>
  </si>
  <si>
    <t>VT023B</t>
  </si>
  <si>
    <t>2NY032A</t>
  </si>
  <si>
    <t>2NY032B</t>
  </si>
  <si>
    <t>2NY031A</t>
  </si>
  <si>
    <t>2NY031B</t>
  </si>
  <si>
    <t>2NY014B</t>
  </si>
  <si>
    <t>2NY033A</t>
  </si>
  <si>
    <t>2NY033B</t>
  </si>
  <si>
    <t>2NY023A</t>
  </si>
  <si>
    <t>2NY023B</t>
  </si>
  <si>
    <t>2NY027A</t>
  </si>
  <si>
    <t>2NY026A</t>
  </si>
  <si>
    <t>2NY026B</t>
  </si>
  <si>
    <t>2NY003A</t>
  </si>
  <si>
    <t>2NY003B</t>
  </si>
  <si>
    <t>2NY038A</t>
  </si>
  <si>
    <t>2NY037A</t>
  </si>
  <si>
    <t>2NY037B</t>
  </si>
  <si>
    <t>2NY036B</t>
  </si>
  <si>
    <t>2NY006B</t>
  </si>
  <si>
    <t>2NY019A</t>
  </si>
  <si>
    <t>2NY019B</t>
  </si>
  <si>
    <t>2NY025A</t>
  </si>
  <si>
    <t>2NY025B</t>
  </si>
  <si>
    <t>2NY021A</t>
  </si>
  <si>
    <t>2NY021B</t>
  </si>
  <si>
    <t>2NY030A</t>
  </si>
  <si>
    <t>2NY030B</t>
  </si>
  <si>
    <t>2NY035A</t>
  </si>
  <si>
    <t>2NY035B</t>
  </si>
  <si>
    <t>1NY020A</t>
  </si>
  <si>
    <t>1NY020B</t>
  </si>
  <si>
    <t>2NY014A</t>
  </si>
  <si>
    <t>2NY027B</t>
  </si>
  <si>
    <t>2NY038B</t>
  </si>
  <si>
    <t>MA001A</t>
  </si>
  <si>
    <t>MA004A</t>
  </si>
  <si>
    <t>MA004B</t>
  </si>
  <si>
    <t>VT015B</t>
  </si>
  <si>
    <t>VT022B</t>
  </si>
  <si>
    <t>VT040B</t>
  </si>
  <si>
    <t>Mass (g)</t>
  </si>
  <si>
    <t>Mass (kg)</t>
  </si>
  <si>
    <t>Volume (L)</t>
  </si>
  <si>
    <t>EXCAT (mg/kg soil)</t>
  </si>
  <si>
    <t>Sample Concentration (mg/sample)</t>
  </si>
  <si>
    <t>Sample Mass (sample/kg soil)</t>
  </si>
  <si>
    <t>Grand Total</t>
  </si>
  <si>
    <t>Total</t>
  </si>
  <si>
    <t>1NY020A Total</t>
  </si>
  <si>
    <t>1NY020B Total</t>
  </si>
  <si>
    <t>2NY003A Total</t>
  </si>
  <si>
    <t>2NY003B Total</t>
  </si>
  <si>
    <t>2NY006B Total</t>
  </si>
  <si>
    <t>2NY014A Total</t>
  </si>
  <si>
    <t>2NY014B Total</t>
  </si>
  <si>
    <t>2NY019A Total</t>
  </si>
  <si>
    <t>2NY019B Total</t>
  </si>
  <si>
    <t>2NY021A Total</t>
  </si>
  <si>
    <t>2NY021B Total</t>
  </si>
  <si>
    <t>2NY023A Total</t>
  </si>
  <si>
    <t>2NY023B Total</t>
  </si>
  <si>
    <t>2NY025A Total</t>
  </si>
  <si>
    <t>2NY025B Total</t>
  </si>
  <si>
    <t>2NY026A Total</t>
  </si>
  <si>
    <t>2NY026B Total</t>
  </si>
  <si>
    <t>2NY027A Total</t>
  </si>
  <si>
    <t>2NY027B Total</t>
  </si>
  <si>
    <t>2NY030A Total</t>
  </si>
  <si>
    <t>2NY030B Total</t>
  </si>
  <si>
    <t>2NY031A Total</t>
  </si>
  <si>
    <t>2NY031B Total</t>
  </si>
  <si>
    <t>2NY032A Total</t>
  </si>
  <si>
    <t>2NY032B Total</t>
  </si>
  <si>
    <t>2NY033A Total</t>
  </si>
  <si>
    <t>2NY033B Total</t>
  </si>
  <si>
    <t>2NY035A Total</t>
  </si>
  <si>
    <t>2NY035B Total</t>
  </si>
  <si>
    <t>2NY036B Total</t>
  </si>
  <si>
    <t>2NY037A Total</t>
  </si>
  <si>
    <t>2NY037B Total</t>
  </si>
  <si>
    <t>2NY038A Total</t>
  </si>
  <si>
    <t>2NY038B Total</t>
  </si>
  <si>
    <t>MA001A Total</t>
  </si>
  <si>
    <t>MA001B Total</t>
  </si>
  <si>
    <t>MA004A Total</t>
  </si>
  <si>
    <t>MA004B Total</t>
  </si>
  <si>
    <t>MA009A Total</t>
  </si>
  <si>
    <t>MA009B Total</t>
  </si>
  <si>
    <t>VT015A Total</t>
  </si>
  <si>
    <t>VT015B Total</t>
  </si>
  <si>
    <t>VT016A Total</t>
  </si>
  <si>
    <t>VT016B Total</t>
  </si>
  <si>
    <t>VT017A Total</t>
  </si>
  <si>
    <t>VT017B Total</t>
  </si>
  <si>
    <t>VT018A Total</t>
  </si>
  <si>
    <t>VT018B Total</t>
  </si>
  <si>
    <t>VT019A Total</t>
  </si>
  <si>
    <t>VT019B Total</t>
  </si>
  <si>
    <t>VT020A Total</t>
  </si>
  <si>
    <t>VT020B Total</t>
  </si>
  <si>
    <t>VT021A Total</t>
  </si>
  <si>
    <t>VT021B Total</t>
  </si>
  <si>
    <t>VT022A Total</t>
  </si>
  <si>
    <t>VT022B Total</t>
  </si>
  <si>
    <t>VT023A Total</t>
  </si>
  <si>
    <t>VT023B Total</t>
  </si>
  <si>
    <t>VT024A Total</t>
  </si>
  <si>
    <t>VT024B Total</t>
  </si>
  <si>
    <t>VT025A Total</t>
  </si>
  <si>
    <t>VT025B Total</t>
  </si>
  <si>
    <t>VT026A Total</t>
  </si>
  <si>
    <t>VT026B Total</t>
  </si>
  <si>
    <t>VT040A Total</t>
  </si>
  <si>
    <t>VT040B Total</t>
  </si>
  <si>
    <t>Sum of EXCAT (mg/kg soil)</t>
  </si>
  <si>
    <t>(blank)</t>
  </si>
  <si>
    <t>(blank) Total</t>
  </si>
  <si>
    <t>This log was created by Nick Pitel on December 12, 2009.</t>
  </si>
  <si>
    <t>The 'Pitel112409_cations' sheet is the "cleaned-up" data from ICP analysis on November 24, 2009 for all NY, VT, and MA samples,.</t>
  </si>
  <si>
    <t>where the lowest RSD (%) are used and the failed runs (RSD &gt;10%) were removed.</t>
  </si>
  <si>
    <t>All samples passed standards within 5% RSD.</t>
  </si>
  <si>
    <t>Soils_Pivot' is a pivot table summarizing all of the analyte concentrations for the A and B horizons for each site.</t>
  </si>
  <si>
    <t>Mol. Mass (g)</t>
  </si>
  <si>
    <t>EXCAT (cmol/kg)</t>
  </si>
  <si>
    <t>EXCAT (cmolc/kg)</t>
  </si>
  <si>
    <t>Valence (cmolc/cmol)</t>
  </si>
  <si>
    <t>Sum of EXCAT (cmolc/kg)</t>
  </si>
  <si>
    <t>Pre-air dry mass (g)</t>
  </si>
  <si>
    <t>Post-air dry mass (g)</t>
  </si>
  <si>
    <t>change</t>
  </si>
  <si>
    <t>samples A</t>
  </si>
  <si>
    <t>tin (g)</t>
  </si>
  <si>
    <t>tin+sample (g)</t>
  </si>
  <si>
    <t>tin+sample dry (g)</t>
  </si>
  <si>
    <t>air-dry moisture content (%)</t>
  </si>
  <si>
    <t>samples B</t>
  </si>
  <si>
    <t>ny021</t>
  </si>
  <si>
    <t>vt023</t>
  </si>
  <si>
    <t>vt021</t>
  </si>
  <si>
    <t>ny026</t>
  </si>
  <si>
    <t>ma004</t>
  </si>
  <si>
    <t>vt018</t>
  </si>
  <si>
    <t>vt040</t>
  </si>
  <si>
    <t>ny038</t>
  </si>
  <si>
    <t>ny014</t>
  </si>
  <si>
    <t>ma001</t>
  </si>
  <si>
    <t>vt024</t>
  </si>
  <si>
    <t>vt016</t>
  </si>
  <si>
    <t>ny030</t>
  </si>
  <si>
    <t>ny036</t>
  </si>
  <si>
    <t>ny025</t>
  </si>
  <si>
    <t>AVERAGES</t>
  </si>
  <si>
    <t>airdry moisture cont. (g)</t>
  </si>
  <si>
    <t>Al 308.215 Total</t>
  </si>
  <si>
    <t>Ca 317.933 Total</t>
  </si>
  <si>
    <t>K 766.490 Total</t>
  </si>
  <si>
    <t>Mg 279.077 Total</t>
  </si>
  <si>
    <t>Na 589.592 Total</t>
  </si>
  <si>
    <t>Al 396.153 Total</t>
  </si>
  <si>
    <t>Mg 285.213 Total</t>
  </si>
  <si>
    <t>Ca 315.887 Total</t>
  </si>
  <si>
    <t>change (g)</t>
  </si>
  <si>
    <t>1NY020</t>
  </si>
  <si>
    <t>2NY003</t>
  </si>
  <si>
    <t>2NY006</t>
  </si>
  <si>
    <t>2NY014</t>
  </si>
  <si>
    <t>2NY019</t>
  </si>
  <si>
    <t>2NY021</t>
  </si>
  <si>
    <t>2NY023</t>
  </si>
  <si>
    <t>2NY025</t>
  </si>
  <si>
    <t>2NY026</t>
  </si>
  <si>
    <t>2NY027</t>
  </si>
  <si>
    <t>2NY030</t>
  </si>
  <si>
    <t>2NY031</t>
  </si>
  <si>
    <t>2NY032</t>
  </si>
  <si>
    <t>2NY033</t>
  </si>
  <si>
    <t>2NY035</t>
  </si>
  <si>
    <t>2NY036</t>
  </si>
  <si>
    <t>2NY037</t>
  </si>
  <si>
    <t>2NY038</t>
  </si>
  <si>
    <t>SITE</t>
  </si>
  <si>
    <t>1VT015</t>
  </si>
  <si>
    <t>1VT016</t>
  </si>
  <si>
    <t>1VT017</t>
  </si>
  <si>
    <t>2VT018</t>
  </si>
  <si>
    <t>1VT021</t>
  </si>
  <si>
    <t>1VT022</t>
  </si>
  <si>
    <t>1VT023</t>
  </si>
  <si>
    <t>2VT024</t>
  </si>
  <si>
    <t>2VT025</t>
  </si>
  <si>
    <t>2VT026</t>
  </si>
  <si>
    <t>1VT040</t>
  </si>
  <si>
    <t>1MA001</t>
  </si>
  <si>
    <t>1MA004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</si>
</sst>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0"/>
      <name val="Arial"/>
    </font>
    <font>
      <sz val="8"/>
      <name val="Arial"/>
    </font>
    <font>
      <b/>
      <sz val="10"/>
      <name val="Arial"/>
      <family val="2"/>
    </font>
    <font>
      <b/>
      <sz val="11"/>
      <color indexed="8"/>
      <name val="Calibri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2" fontId="3" fillId="0" borderId="0" xfId="0" applyNumberFormat="1" applyFont="1"/>
    <xf numFmtId="164" fontId="3" fillId="0" borderId="0" xfId="0" applyNumberFormat="1" applyFont="1"/>
    <xf numFmtId="1" fontId="3" fillId="0" borderId="0" xfId="0" applyNumberFormat="1" applyFont="1"/>
    <xf numFmtId="2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1" xfId="0" pivotButton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NumberFormat="1" applyBorder="1"/>
    <xf numFmtId="0" fontId="0" fillId="0" borderId="8" xfId="0" applyBorder="1"/>
    <xf numFmtId="0" fontId="0" fillId="0" borderId="6" xfId="0" applyNumberFormat="1" applyBorder="1"/>
    <xf numFmtId="0" fontId="0" fillId="0" borderId="9" xfId="0" applyNumberFormat="1" applyBorder="1"/>
    <xf numFmtId="0" fontId="0" fillId="0" borderId="0" xfId="0" quotePrefix="1"/>
    <xf numFmtId="2" fontId="0" fillId="0" borderId="0" xfId="0" applyNumberFormat="1" applyFont="1" applyFill="1"/>
    <xf numFmtId="2" fontId="0" fillId="0" borderId="0" xfId="0" applyNumberFormat="1" applyFont="1" applyFill="1" applyBorder="1"/>
    <xf numFmtId="0" fontId="2" fillId="0" borderId="0" xfId="0" applyFont="1" applyBorder="1"/>
    <xf numFmtId="0" fontId="4" fillId="0" borderId="0" xfId="0" applyFont="1" applyBorder="1"/>
    <xf numFmtId="0" fontId="0" fillId="0" borderId="0" xfId="0" applyNumberFormat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wner" refreshedDate="40152.737601967594" createdVersion="1" refreshedVersion="3" recordCount="334">
  <cacheSource type="worksheet">
    <worksheetSource ref="A1:N65536" sheet="Pitel112409_cations"/>
  </cacheSource>
  <cacheFields count="13">
    <cacheField name="Sample ID" numFmtId="0">
      <sharedItems containsBlank="1" count="67">
        <s v="1NY020A"/>
        <s v="1NY020B"/>
        <s v="2NY003A"/>
        <s v="2NY003B"/>
        <s v="2NY006B"/>
        <s v="2NY014A"/>
        <s v="2NY014B"/>
        <s v="2NY019A"/>
        <s v="2NY019B"/>
        <s v="2NY021A"/>
        <s v="2NY021B"/>
        <s v="2NY023A"/>
        <s v="2NY023B"/>
        <s v="2NY025A"/>
        <s v="2NY025B"/>
        <s v="2NY026A"/>
        <s v="2NY026B"/>
        <s v="2NY027A"/>
        <s v="2NY027B"/>
        <s v="2NY030A"/>
        <s v="2NY030B"/>
        <s v="2NY031A"/>
        <s v="2NY031B"/>
        <s v="2NY032A"/>
        <s v="2NY032B"/>
        <s v="2NY033A"/>
        <s v="2NY033B"/>
        <s v="2NY035A"/>
        <s v="2NY035B"/>
        <s v="2NY036B"/>
        <s v="2NY037A"/>
        <s v="2NY037B"/>
        <s v="2NY038A"/>
        <s v="2NY038B"/>
        <s v="MA001A"/>
        <s v="MA001B"/>
        <s v="MA004A"/>
        <s v="MA004B"/>
        <s v="MA009A"/>
        <s v="MA009B"/>
        <s v="VT015A"/>
        <s v="VT015B"/>
        <s v="VT016A"/>
        <s v="VT016B"/>
        <s v="VT017A"/>
        <s v="VT017B"/>
        <s v="VT018A"/>
        <s v="VT018B"/>
        <s v="VT019A"/>
        <s v="VT019B"/>
        <s v="VT020A"/>
        <s v="VT020B"/>
        <s v="VT021A"/>
        <s v="VT021B"/>
        <s v="VT022A"/>
        <s v="VT022B"/>
        <s v="VT023A"/>
        <s v="VT023B"/>
        <s v="VT024A"/>
        <s v="VT024B"/>
        <s v="VT025A"/>
        <s v="VT025B"/>
        <s v="VT026A"/>
        <s v="VT026B"/>
        <s v="VT040A"/>
        <s v="VT040B"/>
        <m/>
      </sharedItems>
    </cacheField>
    <cacheField name="Analyte Name" numFmtId="0">
      <sharedItems containsBlank="1" count="9">
        <s v="Al 308.215"/>
        <s v="Ca 317.933"/>
        <s v="K 766.490"/>
        <s v="Mg 279.077"/>
        <s v="Na 589.592"/>
        <s v="Al 396.153"/>
        <s v="Mg 285.213"/>
        <s v="Ca 315.887"/>
        <m/>
      </sharedItems>
    </cacheField>
    <cacheField name="Conc (Samp)" numFmtId="0">
      <sharedItems containsString="0" containsBlank="1" containsNumber="1" minValue="5.8216787809999997E-2" maxValue="249.65533540000001"/>
    </cacheField>
    <cacheField name="SD (Calib)" numFmtId="0">
      <sharedItems containsString="0" containsBlank="1" containsNumber="1" minValue="8.5915774219999996E-4" maxValue="4.6160367070000001"/>
    </cacheField>
    <cacheField name="Calib Units" numFmtId="0">
      <sharedItems containsBlank="1"/>
    </cacheField>
    <cacheField name="RSD (Conc)" numFmtId="0">
      <sharedItems containsString="0" containsBlank="1" containsNumber="1" minValue="5.5277139740000002E-2" maxValue="8.4959465949999995"/>
    </cacheField>
    <cacheField name="Int (Corr)" numFmtId="0">
      <sharedItems containsString="0" containsBlank="1" containsNumber="1" minValue="156.32336240000001" maxValue="1412377.0190000001"/>
    </cacheField>
    <cacheField name="Mass (g)" numFmtId="0">
      <sharedItems containsString="0" containsBlank="1" containsNumber="1" containsInteger="1" minValue="5" maxValue="5"/>
    </cacheField>
    <cacheField name="Mass (kg)" numFmtId="0">
      <sharedItems containsString="0" containsBlank="1" containsNumber="1" minValue="5.0000000000000001E-3" maxValue="5.0000000000000001E-3"/>
    </cacheField>
    <cacheField name="Volume (L)" numFmtId="0">
      <sharedItems containsString="0" containsBlank="1" containsNumber="1" minValue="0.1" maxValue="0.1"/>
    </cacheField>
    <cacheField name="Sample Concentration (mg/sample)" numFmtId="0">
      <sharedItems containsString="0" containsBlank="1" containsNumber="1" minValue="5.8216787810000002E-3" maxValue="24.965533540000003"/>
    </cacheField>
    <cacheField name="Sample Mass (sample/kg soil)" numFmtId="0">
      <sharedItems containsString="0" containsBlank="1" containsNumber="1" containsInteger="1" minValue="200" maxValue="200"/>
    </cacheField>
    <cacheField name="EXCAT (mg/kg soil)" numFmtId="0">
      <sharedItems containsString="0" containsBlank="1" containsNumber="1" minValue="1.1643357562000001" maxValue="4993.1067080000003" count="331">
        <n v="427.20352740000004"/>
        <n v="381.98937340000003"/>
        <n v="69.270281820000008"/>
        <n v="42.085537160000001"/>
        <n v="15.913711930000002"/>
        <n v="283.0995514"/>
        <n v="194.88666368"/>
        <n v="26.133752719999997"/>
        <n v="19.699548661999998"/>
        <n v="12.51505131"/>
        <n v="173.45015196"/>
        <n v="157.14666962000001"/>
        <n v="32.55039902"/>
        <n v="20.181986500000001"/>
        <n v="14.767348784000001"/>
        <n v="218.13605040000002"/>
        <n v="124.09776788000002"/>
        <n v="15.315354660000002"/>
        <n v="12.411657551999999"/>
        <n v="18.311518362000001"/>
        <n v="97.906027279999989"/>
        <n v="75.319003899999998"/>
        <n v="17.075830416000002"/>
        <n v="13.448486345999999"/>
        <n v="13.570493410000001"/>
        <n v="2.911664772"/>
        <n v="2147.0998300000001"/>
        <n v="97.405215400000003"/>
        <n v="210.08287500000003"/>
        <n v="29.459801260000003"/>
        <n v="1.1643357562000001"/>
        <n v="3107.9552680000002"/>
        <n v="68.481145359999999"/>
        <n v="158.91486033999999"/>
        <n v="31.020974560000003"/>
        <n v="345.46087"/>
        <n v="166.08948720000001"/>
        <n v="32.94304022"/>
        <n v="22.547205140000003"/>
        <n v="15.989371492000002"/>
        <n v="245.1100744"/>
        <n v="81.743598700000007"/>
        <n v="26.482439279999998"/>
        <n v="13.044196455999998"/>
        <n v="12.300798557999999"/>
        <n v="495.52091020000006"/>
        <n v="300.8541262"/>
        <n v="87.679815600000012"/>
        <n v="46.581564479999997"/>
        <n v="46.436007580000002"/>
        <n v="379.44382359999997"/>
        <n v="219.37820399999998"/>
        <n v="68.194157100000012"/>
        <n v="34.201486940000002"/>
        <n v="35.437694300000004"/>
        <n v="21.930109959999999"/>
        <n v="4993.1067080000003"/>
        <n v="137.15047508000001"/>
        <n v="174.79217904000001"/>
        <n v="53.09314474"/>
        <n v="13.337298538000001"/>
        <n v="1348.6895777999998"/>
        <n v="31.893982620000006"/>
        <n v="31.591336740000003"/>
        <n v="18.276463666000001"/>
        <n v="706.66253940000013"/>
        <n v="268.22695420000002"/>
        <n v="49.262827860000002"/>
        <n v="21.835212140000003"/>
        <n v="13.796398179999999"/>
        <n v="276.58114860000006"/>
        <n v="62.151382500000011"/>
        <n v="25.30405322"/>
        <n v="11.252840194000001"/>
        <n v="16.570960224"/>
        <n v="268.51630400000005"/>
        <n v="1589.0615678000001"/>
        <n v="94.184544460000012"/>
        <n v="89.993473760000001"/>
        <n v="25.584036000000005"/>
        <n v="284.19204640000004"/>
        <n v="539.02693980000004"/>
        <n v="43.371036240000002"/>
        <n v="36.46957424"/>
        <n v="27.762140080000002"/>
        <n v="481.64569920000002"/>
        <n v="562.69608760000006"/>
        <n v="91.218562320000004"/>
        <n v="53.107144900000002"/>
        <n v="14.357552075999999"/>
        <n v="469.50469020000003"/>
        <n v="533.64272620000008"/>
        <n v="89.392355719999998"/>
        <n v="51.829646640000007"/>
        <n v="13.956381324000001"/>
        <n v="605.7232424"/>
        <n v="157.34785076"/>
        <n v="47.907475560000009"/>
        <n v="23.123483120000003"/>
        <n v="13.889533016"/>
        <n v="350.04152980000003"/>
        <n v="95.194247419999996"/>
        <n v="25.002429419999999"/>
        <n v="10.985390292"/>
        <n v="14.665067728"/>
        <n v="451.75644140000009"/>
        <n v="481.17401039999999"/>
        <n v="56.4596479"/>
        <n v="68.070017180000008"/>
        <n v="16.000450488000002"/>
        <n v="449.82162640000001"/>
        <n v="237.89536000000001"/>
        <n v="41.978630179999996"/>
        <n v="39.477130680000002"/>
        <n v="21.68834902"/>
        <n v="3.9513877460000004"/>
        <n v="1944.0412196"/>
        <n v="71.12943847999999"/>
        <n v="150.11207379999999"/>
        <n v="10.562797956000001"/>
        <n v="3.4588387960000002"/>
        <n v="1930.2447663999999"/>
        <n v="40.643641680000002"/>
        <n v="138.07324158"/>
        <n v="15.722375606000002"/>
        <n v="774.20449719999999"/>
        <n v="389.81354920000001"/>
        <n v="81.454424160000002"/>
        <n v="69.918117460000005"/>
        <n v="31.989113620000005"/>
        <n v="487.07499820000004"/>
        <n v="183.25475422000002"/>
        <n v="39.078342240000005"/>
        <n v="32.880100180000007"/>
        <n v="23.177160080000004"/>
        <n v="44.214699780000004"/>
        <n v="1402.3113390000001"/>
        <n v="128.39759044000002"/>
        <n v="229.06956339999999"/>
        <n v="17.782036870000002"/>
        <n v="323.09818120000006"/>
        <n v="385.59649039999999"/>
        <n v="67.763465760000003"/>
        <n v="81.145950460000009"/>
        <n v="17.315061410000002"/>
        <n v="127.35113840000001"/>
        <n v="84.634578059999996"/>
        <n v="12.352943808000001"/>
        <n v="10.141026746"/>
        <n v="12.438433617999999"/>
        <n v="221.61768119999999"/>
        <n v="142.14570358"/>
        <n v="39.48614912"/>
        <n v="17.079179669999998"/>
        <n v="20.849019040000002"/>
        <n v="173.67883505999998"/>
        <n v="58.967154920000006"/>
        <n v="15.336670622000002"/>
        <n v="7.2593212840000003"/>
        <n v="12.212952533999999"/>
        <n v="252.533188"/>
        <n v="134.98855908000002"/>
        <n v="17.837698892000002"/>
        <n v="8.7695241639999999"/>
        <n v="16.122615626000002"/>
        <n v="172.20918829999999"/>
        <n v="48.566092019999999"/>
        <n v="11.772795570000001"/>
        <n v="7.270395692000001"/>
        <n v="13.824953282000003"/>
        <n v="116.49373746000001"/>
        <n v="571.91364420000002"/>
        <n v="87.096758659999992"/>
        <n v="47.425238900000004"/>
        <n v="15.774291076000003"/>
        <n v="113.60540694000001"/>
        <n v="205.30493880000003"/>
        <n v="19.941302719999999"/>
        <n v="16.843778626000002"/>
        <n v="16.592415630000001"/>
        <n v="169.40558387999999"/>
        <n v="407.4919094"/>
        <n v="89.900678839999998"/>
        <n v="49.078341359999996"/>
        <n v="18.855762320000004"/>
        <n v="67.974289760000005"/>
        <n v="117.73774566000002"/>
        <n v="22.492220399999997"/>
        <n v="12.271314428"/>
        <n v="9.9128654159999989"/>
        <n v="255.61565940000003"/>
        <n v="343.54565980000001"/>
        <n v="73.934298339999998"/>
        <n v="49.732967500000001"/>
        <n v="26.183828980000001"/>
        <n v="221.16392399999998"/>
        <n v="131.57336784"/>
        <n v="26.830606100000004"/>
        <n v="19.168891340000002"/>
        <n v="28.742884940000003"/>
        <n v="373.63443360000002"/>
        <n v="2108.5454760000002"/>
        <n v="165.93282930000001"/>
        <n v="98.850392140000011"/>
        <n v="48.473029020000006"/>
        <n v="113.16449071999999"/>
        <n v="295.6258042"/>
        <n v="23.081821219999998"/>
        <n v="13.712310893999998"/>
        <n v="10.121529728000001"/>
        <n v="201.91992000000002"/>
        <n v="1155.4451474"/>
        <n v="134.59855252000003"/>
        <n v="138.19609776000001"/>
        <n v="49.978457939999998"/>
        <n v="157.5837635"/>
        <n v="318.19366020000007"/>
        <n v="31.702961300000005"/>
        <n v="34.749607220000001"/>
        <n v="30.416277840000006"/>
        <n v="338.71805459999996"/>
        <n v="3149.8510820000001"/>
        <n v="169.45103564000001"/>
        <n v="290.11591140000002"/>
        <n v="93.358277180000016"/>
        <n v="188.00530070000002"/>
        <n v="867.99785099999997"/>
        <n v="62.802922680000009"/>
        <n v="90.375850440000008"/>
        <n v="52.818456859999998"/>
        <n v="46.275386660000009"/>
        <n v="3893.7101619999999"/>
        <n v="147.7247409"/>
        <n v="101.89527808000001"/>
        <n v="72.246248980000004"/>
        <n v="95.539418319999996"/>
        <n v="1639.5680899999998"/>
        <n v="98.721173480000004"/>
        <n v="81.000123360000003"/>
        <n v="56.754041460000003"/>
        <n v="509.04210440000003"/>
        <n v="429.58641940000001"/>
        <n v="136.95494422000002"/>
        <n v="78.006513420000005"/>
        <n v="61.890531580000008"/>
        <n v="1184.69687"/>
        <n v="1031.3322056"/>
        <n v="46.608934940000005"/>
        <n v="209.11066640000001"/>
        <n v="49.049716180000004"/>
        <n v="15.105761272000001"/>
        <n v="1766.0770719999998"/>
        <n v="77.608794760000009"/>
        <n v="120.79322492"/>
        <n v="26.329432200000003"/>
        <n v="42.485942680000001"/>
        <n v="763.83736080000006"/>
        <n v="48.510482359999997"/>
        <n v="51.509572439999992"/>
        <n v="20.636762180000002"/>
        <n v="154.30580938"/>
        <n v="353.03149339999999"/>
        <n v="59.584869600000005"/>
        <n v="40.644028820000003"/>
        <n v="33.739537740000003"/>
        <n v="73.725128920000003"/>
        <n v="207.2757292"/>
        <n v="34.558590300000006"/>
        <n v="23.230899500000003"/>
        <n v="32.342103999999999"/>
        <n v="19.899732654000001"/>
        <n v="3628.5664299999999"/>
        <n v="166.8061654"/>
        <n v="221.87104600000001"/>
        <n v="80.47300018"/>
        <n v="19.173407558000001"/>
        <n v="269.04246599999999"/>
        <n v="14.246220402000001"/>
        <n v="11.175300721999999"/>
        <n v="15.615774060000001"/>
        <n v="680.78546440000002"/>
        <n v="146.76856384000001"/>
        <n v="108.90751406000001"/>
        <n v="47.943803660000007"/>
        <n v="41.224390040000003"/>
        <n v="433.59475539999994"/>
        <n v="98.761154619999999"/>
        <n v="63.983753099999994"/>
        <n v="22.094075480000004"/>
        <n v="31.946970760000003"/>
        <n v="2.0162518039999999"/>
        <n v="3009.9555460000001"/>
        <n v="60.990537060000008"/>
        <n v="199.66642539999998"/>
        <n v="44.68117568000001"/>
        <n v="9.7403943280000007"/>
        <n v="826.70783599999993"/>
        <n v="17.927589796000003"/>
        <n v="57.241067399999999"/>
        <n v="22.975548960000001"/>
        <n v="424.21883940000004"/>
        <n v="156.00634429999999"/>
        <n v="80.066606620000002"/>
        <n v="29.489583000000003"/>
        <n v="28.15139366"/>
        <n v="272.85613119999999"/>
        <n v="90.636796539999992"/>
        <n v="28.790554140000001"/>
        <n v="12.470331750000001"/>
        <n v="25.773006980000002"/>
        <n v="306.31182760000002"/>
        <n v="345.13929720000004"/>
        <n v="71.096171000000012"/>
        <n v="51.843379619999993"/>
        <n v="36.275632700000003"/>
        <n v="153.86012874000002"/>
        <n v="121.87810644000001"/>
        <n v="26.938905039999998"/>
        <n v="16.854500296000001"/>
        <n v="20.453353019999998"/>
        <n v="162.50731598000004"/>
        <n v="744.25658440000007"/>
        <n v="38.057580160000001"/>
        <n v="74.444292439999998"/>
        <n v="30.048346940000002"/>
        <n v="112.2006031"/>
        <n v="116.48686432"/>
        <n v="19.309369582000002"/>
        <n v="19.457218476000001"/>
        <n v="15.203861674000002"/>
        <m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nepitel" refreshedDate="40168.629547916666" createdVersion="1" refreshedVersion="2" recordCount="330">
  <cacheSource type="worksheet">
    <worksheetSource ref="A1:R331" sheet="Pitel112409_cations"/>
  </cacheSource>
  <cacheFields count="17">
    <cacheField name="Sample ID" numFmtId="0">
      <sharedItems count="66">
        <s v="1NY020A"/>
        <s v="1NY020B"/>
        <s v="2NY003A"/>
        <s v="2NY003B"/>
        <s v="2NY006B"/>
        <s v="2NY014A"/>
        <s v="2NY014B"/>
        <s v="2NY019A"/>
        <s v="2NY019B"/>
        <s v="2NY021A"/>
        <s v="2NY021B"/>
        <s v="2NY023A"/>
        <s v="2NY023B"/>
        <s v="2NY025A"/>
        <s v="2NY025B"/>
        <s v="2NY026A"/>
        <s v="2NY026B"/>
        <s v="2NY027A"/>
        <s v="2NY027B"/>
        <s v="2NY030A"/>
        <s v="2NY030B"/>
        <s v="2NY031A"/>
        <s v="2NY031B"/>
        <s v="2NY032A"/>
        <s v="2NY032B"/>
        <s v="2NY033A"/>
        <s v="2NY033B"/>
        <s v="2NY035A"/>
        <s v="2NY035B"/>
        <s v="2NY036B"/>
        <s v="2NY037A"/>
        <s v="2NY037B"/>
        <s v="2NY038A"/>
        <s v="2NY038B"/>
        <s v="MA001A"/>
        <s v="MA001B"/>
        <s v="MA004A"/>
        <s v="MA004B"/>
        <s v="MA009A"/>
        <s v="MA009B"/>
        <s v="VT015A"/>
        <s v="VT015B"/>
        <s v="VT016A"/>
        <s v="VT016B"/>
        <s v="VT017A"/>
        <s v="VT017B"/>
        <s v="VT018A"/>
        <s v="VT018B"/>
        <s v="VT019A"/>
        <s v="VT019B"/>
        <s v="VT020A"/>
        <s v="VT020B"/>
        <s v="VT021A"/>
        <s v="VT021B"/>
        <s v="VT022A"/>
        <s v="VT022B"/>
        <s v="VT023A"/>
        <s v="VT023B"/>
        <s v="VT024A"/>
        <s v="VT024B"/>
        <s v="VT025A"/>
        <s v="VT025B"/>
        <s v="VT026A"/>
        <s v="VT026B"/>
        <s v="VT040A"/>
        <s v="VT040B"/>
      </sharedItems>
    </cacheField>
    <cacheField name="Analyte Name" numFmtId="0">
      <sharedItems count="8">
        <s v="Al 308.215"/>
        <s v="Ca 317.933"/>
        <s v="K 766.490"/>
        <s v="Mg 279.077"/>
        <s v="Na 589.592"/>
        <s v="Al 396.153"/>
        <s v="Mg 285.213"/>
        <s v="Ca 315.887"/>
      </sharedItems>
    </cacheField>
    <cacheField name="Conc (Samp)" numFmtId="0">
      <sharedItems containsSemiMixedTypes="0" containsString="0" containsNumber="1" minValue="5.8216787809999997E-2" maxValue="249.65533540000001"/>
    </cacheField>
    <cacheField name="SD (Calib)" numFmtId="0">
      <sharedItems containsSemiMixedTypes="0" containsString="0" containsNumber="1" minValue="8.5915774219999996E-4" maxValue="4.6160367070000001"/>
    </cacheField>
    <cacheField name="Calib Units" numFmtId="0">
      <sharedItems count="1">
        <s v="mg/L"/>
      </sharedItems>
    </cacheField>
    <cacheField name="RSD (Conc)" numFmtId="0">
      <sharedItems containsSemiMixedTypes="0" containsString="0" containsNumber="1" minValue="5.5277139740000002E-2" maxValue="8.4959465949999995"/>
    </cacheField>
    <cacheField name="Int (Corr)" numFmtId="0">
      <sharedItems containsSemiMixedTypes="0" containsString="0" containsNumber="1" minValue="156.32336240000001" maxValue="1412377.0190000001"/>
    </cacheField>
    <cacheField name="Mass (g)" numFmtId="0">
      <sharedItems containsSemiMixedTypes="0" containsString="0" containsNumber="1" containsInteger="1" minValue="5" maxValue="5" count="1">
        <n v="5"/>
      </sharedItems>
    </cacheField>
    <cacheField name="Mass (kg)" numFmtId="0">
      <sharedItems containsSemiMixedTypes="0" containsString="0" containsNumber="1" minValue="5.0000000000000001E-3" maxValue="5.0000000000000001E-3" count="1">
        <n v="5.0000000000000001E-3"/>
      </sharedItems>
    </cacheField>
    <cacheField name="Volume (L)" numFmtId="0">
      <sharedItems containsSemiMixedTypes="0" containsString="0" containsNumber="1" minValue="0.1" maxValue="0.1" count="1">
        <n v="0.1"/>
      </sharedItems>
    </cacheField>
    <cacheField name="Sample Concentration (mg/sample)" numFmtId="0">
      <sharedItems containsSemiMixedTypes="0" containsString="0" containsNumber="1" minValue="5.8216787810000002E-3" maxValue="24.965533540000003"/>
    </cacheField>
    <cacheField name="Sample Mass (sample/kg soil)" numFmtId="0">
      <sharedItems containsSemiMixedTypes="0" containsString="0" containsNumber="1" containsInteger="1" minValue="200" maxValue="200" count="1">
        <n v="200"/>
      </sharedItems>
    </cacheField>
    <cacheField name="EXCAT (mg/kg soil)" numFmtId="0">
      <sharedItems containsSemiMixedTypes="0" containsString="0" containsNumber="1" minValue="1.1643357562000001" maxValue="4993.1067080000003"/>
    </cacheField>
    <cacheField name="Mol. Mass (g)" numFmtId="0">
      <sharedItems containsSemiMixedTypes="0" containsString="0" containsNumber="1" minValue="22.99" maxValue="40.081000000000003" count="5">
        <n v="26.98"/>
        <n v="40.081000000000003"/>
        <n v="39.1"/>
        <n v="24.3"/>
        <n v="22.99"/>
      </sharedItems>
    </cacheField>
    <cacheField name="EXCAT (cmol/kg)" numFmtId="0">
      <sharedItems containsSemiMixedTypes="0" containsString="0" containsNumber="1" minValue="4.3155513573017055E-3" maxValue="12.457540250991743" count="330">
        <n v="1.5834081816160119"/>
        <n v="0.95304352037124829"/>
        <n v="0.17716184608695654"/>
        <n v="0.17319151094650206"/>
        <n v="6.922014758590693E-2"/>
        <n v="1.0492941119347665"/>
        <n v="0.48623203932037617"/>
        <n v="6.6838242250639376E-2"/>
        <n v="8.1068101489711927E-2"/>
        <n v="5.4436934797738153E-2"/>
        <n v="0.64288418072646403"/>
        <n v="0.39207272677827404"/>
        <n v="8.3249102352941182E-2"/>
        <n v="8.305344238683128E-2"/>
        <n v="6.42337920139191E-2"/>
        <n v="0.80851019421793935"/>
        <n v="0.30961744437514044"/>
        <n v="3.9169705012787728E-2"/>
        <n v="5.1076780049382715E-2"/>
        <n v="7.9649927629404094E-2"/>
        <n v="0.36288371860637503"/>
        <n v="0.18791697786981362"/>
        <n v="4.367220055242968E-2"/>
        <n v="5.5343565209876544E-2"/>
        <n v="5.9027809525880826E-2"/>
        <n v="1.0791937627872497E-2"/>
        <n v="5.3569018487562685"/>
        <n v="0.2491181979539642"/>
        <n v="0.86453858024691366"/>
        <n v="0.12814180626359289"/>
        <n v="4.3155513573017055E-3"/>
        <n v="7.754185943464484"/>
        <n v="0.17514359427109974"/>
        <n v="0.65397061868312756"/>
        <n v="0.13493246872553286"/>
        <n v="1.2804331727205338"/>
        <n v="0.41438458920685611"/>
        <n v="8.4253299795396433E-2"/>
        <n v="9.278685242798354E-2"/>
        <n v="6.9549245289256212E-2"/>
        <n v="0.90848804447739073"/>
        <n v="0.20394600608767247"/>
        <n v="6.7730023734015349E-2"/>
        <n v="5.3679820806584351E-2"/>
        <n v="5.3504995902566327E-2"/>
        <n v="1.8366230919199409"/>
        <n v="0.75061531947805693"/>
        <n v="0.22424505268542205"/>
        <n v="0.1916936809876543"/>
        <n v="0.20198350404523707"/>
        <n v="1.4063892646404743"/>
        <n v="0.54733715226665991"/>
        <n v="0.17440960895140667"/>
        <n v="0.14074685983539095"/>
        <n v="0.15414395084819488"/>
        <n v="8.128283899184581E-2"/>
        <n v="12.457540250991743"/>
        <n v="0.35076847846547321"/>
        <n v="0.71930937876543211"/>
        <n v="0.23094016850804697"/>
        <n v="4.9434019785025943E-2"/>
        <n v="3.3649100017464635"/>
        <n v="8.1570288030690552E-2"/>
        <n v="0.13000550098765432"/>
        <n v="7.9497449612875165E-2"/>
        <n v="2.6192088191252783"/>
        <n v="0.66921223073276626"/>
        <n v="0.12599188710997442"/>
        <n v="8.9856840082304545E-2"/>
        <n v="6.0010431404958674E-2"/>
        <n v="1.0251339829503339"/>
        <n v="0.15506445073725708"/>
        <n v="6.4716248644501276E-2"/>
        <n v="4.6307984337448559E-2"/>
        <n v="7.2078991839930412E-2"/>
        <n v="0.99524204595997057"/>
        <n v="3.9646255527556704"/>
        <n v="0.24088118787723789"/>
        <n v="0.37034351341563787"/>
        <n v="0.11128332318399306"/>
        <n v="1.0533433891771684"/>
        <n v="1.3448440403183555"/>
        <n v="0.11092336634271101"/>
        <n v="0.15008055242798354"/>
        <n v="0.12075746011309267"/>
        <n v="1.7851953269088214"/>
        <n v="1.4038973269130013"/>
        <n v="0.23329555580562661"/>
        <n v="0.21854792139917698"/>
        <n v="6.2451292196607215E-2"/>
        <n v="1.7401952935507785"/>
        <n v="1.3314107088146505"/>
        <n v="0.22862495069053707"/>
        <n v="0.21329072691358028"/>
        <n v="6.0706312849064817E-2"/>
        <n v="2.2450824403261675"/>
        <n v="0.39257466320700579"/>
        <n v="0.1225255129411765"/>
        <n v="9.5158366748971199E-2"/>
        <n v="6.0415541609395391E-2"/>
        <n v="1.2974111556708676"/>
        <n v="0.23750467159003016"/>
        <n v="6.3944832276214836E-2"/>
        <n v="4.5207367456790125E-2"/>
        <n v="6.3788898338408007E-2"/>
        <n v="1.6744123106004452"/>
        <n v="1.200504005389087"/>
        <n v="0.14439807647058822"/>
        <n v="0.28012352748971198"/>
        <n v="6.9597435789473694E-2"/>
        <n v="1.6672410170496665"/>
        <n v="0.59353648861056363"/>
        <n v="0.10736222552429668"/>
        <n v="0.16245732790123457"/>
        <n v="9.433818625489343E-2"/>
        <n v="1.4645618035581913E-2"/>
        <n v="4.8502812295102418"/>
        <n v="0.18191672245524293"/>
        <n v="0.61774515967078192"/>
        <n v="4.5945184671596355E-2"/>
        <n v="1.2820010363232024E-2"/>
        <n v="4.8158597999051915"/>
        <n v="0.10394793268542199"/>
        <n v="0.56820264024691358"/>
        <n v="6.8387888673336242E-2"/>
        <n v="2.8695496560415124"/>
        <n v="0.9725644300291908"/>
        <n v="0.20832333544757034"/>
        <n v="0.28772887843621403"/>
        <n v="0.13914359991300568"/>
        <n v="1.8053187479614532"/>
        <n v="0.45721103320775436"/>
        <n v="9.9944609309462931E-2"/>
        <n v="0.13530905423868317"/>
        <n v="0.10081409343192693"/>
        <n v="0.16387953958487769"/>
        <n v="3.4986934931763183"/>
        <n v="0.32838258424552436"/>
        <n v="0.94267310041152264"/>
        <n v="7.7346832840365379E-2"/>
        <n v="1.1975470022238699"/>
        <n v="0.96204308874529065"/>
        <n v="0.17330809657289004"/>
        <n v="0.33393395251028812"/>
        <n v="7.5315621618094838E-2"/>
        <n v="0.47202052779836923"/>
        <n v="0.21115884848182431"/>
        <n v="3.1593206670076729E-2"/>
        <n v="4.1732620353909462E-2"/>
        <n v="5.4103669499782507E-2"/>
        <n v="0.82141468198665679"/>
        <n v="0.35464610059629254"/>
        <n v="0.100987593657289"/>
        <n v="7.0284689999999997E-2"/>
        <n v="9.0687338147020458E-2"/>
        <n v="0.64373178302446254"/>
        <n v="0.14711996936204186"/>
        <n v="3.9224221539641946E-2"/>
        <n v="2.9873750139917696E-2"/>
        <n v="5.3122890535015219E-2"/>
        <n v="0.93600143810229808"/>
        <n v="0.33678939916668749"/>
        <n v="4.5620713278772387E-2"/>
        <n v="3.6088576806584359E-2"/>
        <n v="7.0128819599826017E-2"/>
        <n v="0.63828461193476649"/>
        <n v="0.12116986108131034"/>
        <n v="3.0109451585677752E-2"/>
        <n v="2.9919323835390949E-2"/>
        <n v="6.0134638025228379E-2"/>
        <n v="0.43177812253521131"/>
        <n v="1.4268946488361069"/>
        <n v="0.22275385846547313"/>
        <n v="0.19516559218106996"/>
        <n v="6.8613706289691184E-2"/>
        <n v="0.42107267212750188"/>
        <n v="0.51222509119033965"/>
        <n v="5.1000774219948843E-2"/>
        <n v="6.9315961423868325E-2"/>
        <n v="7.2172316789908653E-2"/>
        <n v="0.62789319451445502"/>
        <n v="1.0166710146952422"/>
        <n v="0.22992500982097186"/>
        <n v="0.20196848296296294"/>
        <n v="8.2017234971726846E-2"/>
        <n v="0.25194325337286877"/>
        <n v="0.29374952136922738"/>
        <n v="5.7524860358056255E-2"/>
        <n v="5.0499236329218107E-2"/>
        <n v="4.3118161879077854E-2"/>
        <n v="0.94742646182357315"/>
        <n v="0.8571284643596716"/>
        <n v="0.18909027708439896"/>
        <n v="0.20466241769547328"/>
        <n v="0.11389225306655068"/>
        <n v="0.81973285396590057"/>
        <n v="0.32826867553204764"/>
        <n v="6.8620475959079302E-2"/>
        <n v="7.8884326502057622E-2"/>
        <n v="0.1250234229665072"/>
        <n v="1.3848570555967386"/>
        <n v="5.260710750729773"/>
        <n v="0.42438063759590794"/>
        <n v="0.40679173720164613"/>
        <n v="0.21084397137886038"/>
        <n v="0.41943843854707186"/>
        <n v="0.73757092936802982"/>
        <n v="5.9032790843989762E-2"/>
        <n v="5.6429262938271593E-2"/>
        <n v="4.4025792640278387E-2"/>
        <n v="0.74840593031875469"/>
        <n v="2.8827752486215412"/>
        <n v="0.34424182230179035"/>
        <n v="0.56870822123456799"/>
        <n v="0.21739216154849933"/>
        <n v="0.58407621756856931"/>
        <n v="0.79387655048526751"/>
        <n v="8.1081742455242981E-2"/>
        <n v="0.14300249884773664"/>
        <n v="0.13230220896041761"/>
        <n v="1.2554412698295032"/>
        <n v="7.8587138095356908"/>
        <n v="0.43337860777493609"/>
        <n v="1.1938926395061729"/>
        <n v="0.40608211039582437"/>
        <n v="0.69683210044477395"/>
        <n v="2.1656092687308197"/>
        <n v="0.1606212856265985"/>
        <n v="0.37191708000000007"/>
        <n v="0.22974535389299694"/>
        <n v="0.17151737086730917"/>
        <n v="9.7146033332501691"/>
        <n v="0.37781263657288999"/>
        <n v="0.41932213201646096"/>
        <n v="0.31425075676381037"/>
        <n v="0.35411200266864346"/>
        <n v="4.0906366857114342"/>
        <n v="0.25248381964194372"/>
        <n v="0.33333384098765434"/>
        <n v="0.24686403418877775"/>
        <n v="1.8867387116382506"/>
        <n v="1.0717956622838751"/>
        <n v="0.35026839953964201"/>
        <n v="0.32101445851851851"/>
        <n v="0.26920631396259248"/>
        <n v="4.3910187916975536"/>
        <n v="2.573119946109129"/>
        <n v="0.11920443718670079"/>
        <n v="0.86053772181069965"/>
        <n v="0.213352397477164"/>
        <n v="5.5988737108969608E-2"/>
        <n v="4.4062699832838499"/>
        <n v="0.19848796613810743"/>
        <n v="0.49709146057613168"/>
        <n v="0.11452558590691606"/>
        <n v="0.15747198917716826"/>
        <n v="1.9057342900626233"/>
        <n v="0.12406772982097186"/>
        <n v="0.21197354913580244"/>
        <n v="8.9764080817746852E-2"/>
        <n v="0.5719266470719051"/>
        <n v="0.88079512337516519"/>
        <n v="0.15239097084398978"/>
        <n v="0.16725937786008233"/>
        <n v="0.14675744993475426"/>
        <n v="0.2732584467012602"/>
        <n v="0.51714211022679069"/>
        <n v="8.8385141432225076E-2"/>
        <n v="9.5600409465020603E-2"/>
        <n v="0.14067900826446281"/>
        <n v="7.3757348606375103E-2"/>
        <n v="9.0530835807489822"/>
        <n v="0.42661423375959079"/>
        <n v="0.91304957201646098"/>
        <n v="0.35003479852109615"/>
        <n v="7.1065261519644179E-2"/>
        <n v="0.67124689004765348"/>
        <n v="3.6435346296675192E-2"/>
        <n v="4.5988891860082301E-2"/>
        <n v="6.7924202087864288E-2"/>
        <n v="2.5232967546330616"/>
        <n v="0.36617989531199324"/>
        <n v="0.27853584158567779"/>
        <n v="0.19729960353909468"/>
        <n v="0.1793144412353197"/>
        <n v="1.6070969436619715"/>
        <n v="0.24640391861480501"/>
        <n v="0.16364131227621481"/>
        <n v="9.0922121316872453E-2"/>
        <n v="0.13896029038712485"/>
        <n v="7.4731349295774647E-3"/>
        <n v="7.5096817594371403"/>
        <n v="0.15598602828644503"/>
        <n v="0.82167253251028793"/>
        <n v="0.1943504814267073"/>
        <n v="3.6102276975537438E-2"/>
        <n v="2.0625928395000122"/>
        <n v="4.5850613289002563E-2"/>
        <n v="0.23555994814814815"/>
        <n v="9.9937142061765988E-2"/>
        <n v="1.572345587101557"/>
        <n v="0.38922767470871483"/>
        <n v="0.20477392997442456"/>
        <n v="0.12135630864197532"/>
        <n v="0.12245060313179643"/>
        <n v="1.011327395107487"/>
        <n v="0.22613406985853646"/>
        <n v="7.3633130792838869E-2"/>
        <n v="5.1318237654320996E-2"/>
        <n v="0.11210529351892128"/>
        <n v="1.1353292349888808"/>
        <n v="0.86110450637459168"/>
        <n v="0.18183163938618929"/>
        <n v="0.21334724123456789"/>
        <n v="0.15778874597651152"/>
        <n v="0.57027475441067466"/>
        <n v="0.30407950510216814"/>
        <n v="6.8897455345268546E-2"/>
        <n v="6.9360083522633745E-2"/>
        <n v="8.8966302827316213E-2"/>
        <n v="0.60232511482579698"/>
        <n v="1.8568812764152591"/>
        <n v="9.7333964603580569E-2"/>
        <n v="0.30635511292181072"/>
        <n v="0.13070181357111788"/>
        <n v="0.41586583802816895"/>
        <n v="0.2906286378084379"/>
        <n v="4.9384576936061388E-2"/>
        <n v="8.0070857925925928E-2"/>
        <n v="6.6132499669421502E-2"/>
      </sharedItems>
    </cacheField>
    <cacheField name="Valence (cmolc/cmol)" numFmtId="0">
      <sharedItems containsSemiMixedTypes="0" containsString="0" containsNumber="1" containsInteger="1" minValue="1" maxValue="3" count="3">
        <n v="3"/>
        <n v="2"/>
        <n v="1"/>
      </sharedItems>
    </cacheField>
    <cacheField name="EXCAT (cmolc/kg)" numFmtId="0">
      <sharedItems containsSemiMixedTypes="0" containsString="0" containsNumber="1" minValue="1.2946654071905116E-2" maxValue="24.915080501983486" count="330">
        <n v="4.7502245448480362"/>
        <n v="1.9060870407424966"/>
        <n v="0.17716184608695654"/>
        <n v="0.34638302189300413"/>
        <n v="6.922014758590693E-2"/>
        <n v="3.1478823358042995"/>
        <n v="0.97246407864075235"/>
        <n v="6.6838242250639376E-2"/>
        <n v="0.16213620297942385"/>
        <n v="5.4436934797738153E-2"/>
        <n v="1.9286525421793921"/>
        <n v="0.78414545355654808"/>
        <n v="8.3249102352941182E-2"/>
        <n v="0.16610688477366256"/>
        <n v="6.42337920139191E-2"/>
        <n v="2.4255305826538178"/>
        <n v="0.61923488875028088"/>
        <n v="3.9169705012787728E-2"/>
        <n v="0.10215356009876543"/>
        <n v="7.9649927629404094E-2"/>
        <n v="1.0886511558191252"/>
        <n v="0.37583395573962725"/>
        <n v="4.367220055242968E-2"/>
        <n v="0.11068713041975309"/>
        <n v="5.9027809525880826E-2"/>
        <n v="3.2375812883617489E-2"/>
        <n v="10.713803697512537"/>
        <n v="0.2491181979539642"/>
        <n v="1.7290771604938273"/>
        <n v="0.12814180626359289"/>
        <n v="1.2946654071905116E-2"/>
        <n v="15.508371886928968"/>
        <n v="0.17514359427109974"/>
        <n v="1.3079412373662551"/>
        <n v="0.13493246872553286"/>
        <n v="3.8412995181616014"/>
        <n v="0.82876917841371223"/>
        <n v="8.4253299795396433E-2"/>
        <n v="0.18557370485596708"/>
        <n v="6.9549245289256212E-2"/>
        <n v="2.7254641334321721"/>
        <n v="0.40789201217534493"/>
        <n v="6.7730023734015349E-2"/>
        <n v="0.1073596416131687"/>
        <n v="5.3504995902566327E-2"/>
        <n v="5.5098692757598222"/>
        <n v="1.5012306389561139"/>
        <n v="0.22424505268542205"/>
        <n v="0.38338736197530859"/>
        <n v="0.20198350404523707"/>
        <n v="4.2191677939214234"/>
        <n v="1.0946743045333198"/>
        <n v="0.17440960895140667"/>
        <n v="0.28149371967078191"/>
        <n v="0.15414395084819488"/>
        <n v="0.24384851697553744"/>
        <n v="24.915080501983486"/>
        <n v="0.35076847846547321"/>
        <n v="1.4386187575308642"/>
        <n v="0.23094016850804697"/>
        <n v="0.14830205935507784"/>
        <n v="6.729820003492927"/>
        <n v="8.1570288030690552E-2"/>
        <n v="0.26001100197530863"/>
        <n v="7.9497449612875165E-2"/>
        <n v="7.8576264573758348"/>
        <n v="1.3384244614655325"/>
        <n v="0.12599188710997442"/>
        <n v="0.17971368016460909"/>
        <n v="6.0010431404958674E-2"/>
        <n v="3.0754019488510016"/>
        <n v="0.31012890147451416"/>
        <n v="6.4716248644501276E-2"/>
        <n v="9.2615968674897117E-2"/>
        <n v="7.2078991839930412E-2"/>
        <n v="2.9857261378799116"/>
        <n v="7.9292511055113408"/>
        <n v="0.24088118787723789"/>
        <n v="0.74068702683127574"/>
        <n v="0.11128332318399306"/>
        <n v="3.160030167531505"/>
        <n v="2.6896880806367109"/>
        <n v="0.11092336634271101"/>
        <n v="0.30016110485596709"/>
        <n v="0.12075746011309267"/>
        <n v="5.3555859807264641"/>
        <n v="2.8077946538260026"/>
        <n v="0.23329555580562661"/>
        <n v="0.43709584279835395"/>
        <n v="6.2451292196607215E-2"/>
        <n v="5.2205858806523358"/>
        <n v="2.662821417629301"/>
        <n v="0.22862495069053707"/>
        <n v="0.42658145382716056"/>
        <n v="6.0706312849064817E-2"/>
        <n v="6.7352473209785026"/>
        <n v="0.78514932641401158"/>
        <n v="0.1225255129411765"/>
        <n v="0.1903167334979424"/>
        <n v="6.0415541609395391E-2"/>
        <n v="3.8922334670126029"/>
        <n v="0.47500934318006033"/>
        <n v="6.3944832276214836E-2"/>
        <n v="9.041473491358025E-2"/>
        <n v="6.3788898338408007E-2"/>
        <n v="5.0232369318013355"/>
        <n v="2.4010080107781739"/>
        <n v="0.14439807647058822"/>
        <n v="0.56024705497942395"/>
        <n v="6.9597435789473694E-2"/>
        <n v="5.0017230511489998"/>
        <n v="1.1870729772211273"/>
        <n v="0.10736222552429668"/>
        <n v="0.32491465580246914"/>
        <n v="9.433818625489343E-2"/>
        <n v="4.3936854106745742E-2"/>
        <n v="9.7005624590204835"/>
        <n v="0.18191672245524293"/>
        <n v="1.2354903193415638"/>
        <n v="4.5945184671596355E-2"/>
        <n v="3.8460031089696076E-2"/>
        <n v="9.6317195998103831"/>
        <n v="0.10394793268542199"/>
        <n v="1.1364052804938272"/>
        <n v="6.8387888673336242E-2"/>
        <n v="8.6086489681245375"/>
        <n v="1.9451288600583816"/>
        <n v="0.20832333544757034"/>
        <n v="0.57545775687242806"/>
        <n v="0.13914359991300568"/>
        <n v="5.4159562438843594"/>
        <n v="0.91442206641550872"/>
        <n v="9.9944609309462931E-2"/>
        <n v="0.27061810847736634"/>
        <n v="0.10081409343192693"/>
        <n v="0.49163861875463311"/>
        <n v="6.9973869863526366"/>
        <n v="0.32838258424552436"/>
        <n v="1.8853462008230453"/>
        <n v="7.7346832840365379E-2"/>
        <n v="3.5926410066716095"/>
        <n v="1.9240861774905813"/>
        <n v="0.17330809657289004"/>
        <n v="0.66786790502057625"/>
        <n v="7.5315621618094838E-2"/>
        <n v="1.4160615833951078"/>
        <n v="0.42231769696364863"/>
        <n v="3.1593206670076729E-2"/>
        <n v="8.3465240707818925E-2"/>
        <n v="5.4103669499782507E-2"/>
        <n v="2.4642440459599704"/>
        <n v="0.70929220119258507"/>
        <n v="0.100987593657289"/>
        <n v="0.14056937999999999"/>
        <n v="9.0687338147020458E-2"/>
        <n v="1.9311953490733877"/>
        <n v="0.29423993872408372"/>
        <n v="3.9224221539641946E-2"/>
        <n v="5.9747500279835393E-2"/>
        <n v="5.3122890535015219E-2"/>
        <n v="2.8080043143068942"/>
        <n v="0.67357879833337497"/>
        <n v="4.5620713278772387E-2"/>
        <n v="7.2177153613168718E-2"/>
        <n v="7.0128819599826017E-2"/>
        <n v="1.9148538358042995"/>
        <n v="0.24233972216262067"/>
        <n v="3.0109451585677752E-2"/>
        <n v="5.9838647670781897E-2"/>
        <n v="6.0134638025228379E-2"/>
        <n v="1.2953343676056339"/>
        <n v="2.8537892976722139"/>
        <n v="0.22275385846547313"/>
        <n v="0.39033118436213993"/>
        <n v="6.8613706289691184E-2"/>
        <n v="1.2632180163825057"/>
        <n v="1.0244501823806793"/>
        <n v="5.1000774219948843E-2"/>
        <n v="0.13863192284773665"/>
        <n v="7.2172316789908653E-2"/>
        <n v="1.8836795835433651"/>
        <n v="2.0333420293904845"/>
        <n v="0.22992500982097186"/>
        <n v="0.40393696592592587"/>
        <n v="8.2017234971726846E-2"/>
        <n v="0.75582976011860636"/>
        <n v="0.58749904273845477"/>
        <n v="5.7524860358056255E-2"/>
        <n v="0.10099847265843621"/>
        <n v="4.3118161879077854E-2"/>
        <n v="2.8422793854707193"/>
        <n v="1.7142569287193432"/>
        <n v="0.18909027708439896"/>
        <n v="0.40932483539094655"/>
        <n v="0.11389225306655068"/>
        <n v="2.4591985618977015"/>
        <n v="0.65653735106409528"/>
        <n v="6.8620475959079302E-2"/>
        <n v="0.15776865300411524"/>
        <n v="0.1250234229665072"/>
        <n v="4.1545711667902161"/>
        <n v="10.521421501459546"/>
        <n v="0.42438063759590794"/>
        <n v="0.81358347440329226"/>
        <n v="0.21084397137886038"/>
        <n v="1.2583153156412155"/>
        <n v="1.4751418587360596"/>
        <n v="5.9032790843989762E-2"/>
        <n v="0.11285852587654319"/>
        <n v="4.4025792640278387E-2"/>
        <n v="2.2452177909562643"/>
        <n v="5.7655504972430824"/>
        <n v="0.34424182230179035"/>
        <n v="1.137416442469136"/>
        <n v="0.21739216154849933"/>
        <n v="1.7522286527057078"/>
        <n v="1.587753100970535"/>
        <n v="8.1081742455242981E-2"/>
        <n v="0.28600499769547327"/>
        <n v="0.13230220896041761"/>
        <n v="3.7663238094885099"/>
        <n v="15.717427619071382"/>
        <n v="0.43337860777493609"/>
        <n v="2.3877852790123457"/>
        <n v="0.40608211039582437"/>
        <n v="2.0904963013343218"/>
        <n v="4.3312185374616394"/>
        <n v="0.1606212856265985"/>
        <n v="0.74383416000000013"/>
        <n v="0.22974535389299694"/>
        <n v="0.51455211260192746"/>
        <n v="19.429206666500338"/>
        <n v="0.37781263657288999"/>
        <n v="0.83864426403292192"/>
        <n v="0.31425075676381037"/>
        <n v="1.0623360080059303"/>
        <n v="8.1812733714228685"/>
        <n v="0.25248381964194372"/>
        <n v="0.66666768197530868"/>
        <n v="0.24686403418877775"/>
        <n v="5.6602161349147515"/>
        <n v="2.1435913245677503"/>
        <n v="0.35026839953964201"/>
        <n v="0.64202891703703702"/>
        <n v="0.26920631396259248"/>
        <n v="13.17305637509266"/>
        <n v="5.1462398922182579"/>
        <n v="0.11920443718670079"/>
        <n v="1.7210754436213993"/>
        <n v="0.213352397477164"/>
        <n v="0.16796621132690881"/>
        <n v="8.8125399665676998"/>
        <n v="0.19848796613810743"/>
        <n v="0.99418292115226337"/>
        <n v="0.11452558590691606"/>
        <n v="0.47241596753150478"/>
        <n v="3.8114685801252466"/>
        <n v="0.12406772982097186"/>
        <n v="0.42394709827160487"/>
        <n v="8.9764080817746852E-2"/>
        <n v="1.7157799412157153"/>
        <n v="1.7615902467503304"/>
        <n v="0.15239097084398978"/>
        <n v="0.33451875572016465"/>
        <n v="0.14675744993475426"/>
        <n v="0.81977534010378061"/>
        <n v="1.0342842204535814"/>
        <n v="8.8385141432225076E-2"/>
        <n v="0.19120081893004121"/>
        <n v="0.14067900826446281"/>
        <n v="0.2212720458191253"/>
        <n v="18.106167161497964"/>
        <n v="0.42661423375959079"/>
        <n v="1.826099144032922"/>
        <n v="0.35003479852109615"/>
        <n v="0.21319578455893254"/>
        <n v="1.342493780095307"/>
        <n v="3.6435346296675192E-2"/>
        <n v="9.1977783720164602E-2"/>
        <n v="6.7924202087864288E-2"/>
        <n v="7.5698902638991843"/>
        <n v="0.73235979062398648"/>
        <n v="0.27853584158567779"/>
        <n v="0.39459920707818935"/>
        <n v="0.1793144412353197"/>
        <n v="4.8212908309859142"/>
        <n v="0.49280783722961002"/>
        <n v="0.16364131227621481"/>
        <n v="0.18184424263374491"/>
        <n v="0.13896029038712485"/>
        <n v="2.2419404788732396E-2"/>
        <n v="15.019363518874281"/>
        <n v="0.15598602828644503"/>
        <n v="1.6433450650205759"/>
        <n v="0.1943504814267073"/>
        <n v="0.10830683092661231"/>
        <n v="4.1251856790000243"/>
        <n v="4.5850613289002563E-2"/>
        <n v="0.4711198962962963"/>
        <n v="9.9937142061765988E-2"/>
        <n v="4.7170367613046711"/>
        <n v="0.77845534941742967"/>
        <n v="0.20477392997442456"/>
        <n v="0.24271261728395063"/>
        <n v="0.12245060313179643"/>
        <n v="3.0339821853224613"/>
        <n v="0.45226813971707291"/>
        <n v="7.3633130792838869E-2"/>
        <n v="0.10263647530864199"/>
        <n v="0.11210529351892128"/>
        <n v="3.4059877049666425"/>
        <n v="1.7222090127491834"/>
        <n v="0.18183163938618929"/>
        <n v="0.42669448246913577"/>
        <n v="0.15778874597651152"/>
        <n v="1.7108242632320239"/>
        <n v="0.60815901020433627"/>
        <n v="6.8897455345268546E-2"/>
        <n v="0.13872016704526749"/>
        <n v="8.8966302827316213E-2"/>
        <n v="1.8069753444773911"/>
        <n v="3.7137625528305183"/>
        <n v="9.7333964603580569E-2"/>
        <n v="0.61271022584362145"/>
        <n v="0.13070181357111788"/>
        <n v="1.2475975140845068"/>
        <n v="0.58125727561687579"/>
        <n v="4.9384576936061388E-2"/>
        <n v="0.16014171585185186"/>
        <n v="6.6132499669421502E-2"/>
      </sharedItems>
    </cacheField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nepitel" refreshedDate="40274.636121064817" createdVersion="1" refreshedVersion="2" recordCount="330">
  <cacheSource type="worksheet">
    <worksheetSource ref="A1:R331" sheet="Pitel112409_cations"/>
  </cacheSource>
  <cacheFields count="18">
    <cacheField name="Sample ID" numFmtId="0">
      <sharedItems count="66">
        <s v="1NY020A"/>
        <s v="1NY020B"/>
        <s v="2NY003A"/>
        <s v="2NY003B"/>
        <s v="2NY006B"/>
        <s v="2NY014A"/>
        <s v="2NY014B"/>
        <s v="2NY019A"/>
        <s v="2NY019B"/>
        <s v="2NY021A"/>
        <s v="2NY021B"/>
        <s v="2NY023A"/>
        <s v="2NY023B"/>
        <s v="2NY025A"/>
        <s v="2NY025B"/>
        <s v="2NY026A"/>
        <s v="2NY026B"/>
        <s v="2NY027A"/>
        <s v="2NY027B"/>
        <s v="2NY030A"/>
        <s v="2NY030B"/>
        <s v="2NY031A"/>
        <s v="2NY031B"/>
        <s v="2NY032A"/>
        <s v="2NY032B"/>
        <s v="2NY033A"/>
        <s v="2NY033B"/>
        <s v="2NY035A"/>
        <s v="2NY035B"/>
        <s v="2NY036B"/>
        <s v="2NY037A"/>
        <s v="2NY037B"/>
        <s v="2NY038A"/>
        <s v="2NY038B"/>
        <s v="MA001A"/>
        <s v="MA001B"/>
        <s v="MA004A"/>
        <s v="MA004B"/>
        <s v="MA009A"/>
        <s v="MA009B"/>
        <s v="VT015A"/>
        <s v="VT015B"/>
        <s v="VT016A"/>
        <s v="VT016B"/>
        <s v="VT017A"/>
        <s v="VT017B"/>
        <s v="VT018A"/>
        <s v="VT018B"/>
        <s v="VT019A"/>
        <s v="VT019B"/>
        <s v="VT020A"/>
        <s v="VT020B"/>
        <s v="VT021A"/>
        <s v="VT021B"/>
        <s v="VT022A"/>
        <s v="VT022B"/>
        <s v="VT023A"/>
        <s v="VT023B"/>
        <s v="VT024A"/>
        <s v="VT024B"/>
        <s v="VT025A"/>
        <s v="VT025B"/>
        <s v="VT026A"/>
        <s v="VT026B"/>
        <s v="VT040A"/>
        <s v="VT040B"/>
      </sharedItems>
    </cacheField>
    <cacheField name="Analyte Name" numFmtId="0">
      <sharedItems count="8">
        <s v="Al 308.215"/>
        <s v="Ca 317.933"/>
        <s v="K 766.490"/>
        <s v="Mg 279.077"/>
        <s v="Na 589.592"/>
        <s v="Al 396.153"/>
        <s v="Mg 285.213"/>
        <s v="Ca 315.887"/>
      </sharedItems>
    </cacheField>
    <cacheField name="Conc (Samp)" numFmtId="0">
      <sharedItems containsSemiMixedTypes="0" containsString="0" containsNumber="1" minValue="5.8216787809999997E-2" maxValue="249.65533540000001"/>
    </cacheField>
    <cacheField name="SD (Calib)" numFmtId="0">
      <sharedItems containsSemiMixedTypes="0" containsString="0" containsNumber="1" minValue="8.5915774219999996E-4" maxValue="4.6160367070000001"/>
    </cacheField>
    <cacheField name="Calib Units" numFmtId="0">
      <sharedItems count="1">
        <s v="mg/L"/>
      </sharedItems>
    </cacheField>
    <cacheField name="RSD (Conc)" numFmtId="0">
      <sharedItems containsSemiMixedTypes="0" containsString="0" containsNumber="1" minValue="5.5277139740000002E-2" maxValue="8.4959465949999995"/>
    </cacheField>
    <cacheField name="Int (Corr)" numFmtId="0">
      <sharedItems containsSemiMixedTypes="0" containsString="0" containsNumber="1" minValue="156.32336240000001" maxValue="1412377.0190000001"/>
    </cacheField>
    <cacheField name="Mass (g)" numFmtId="0">
      <sharedItems containsSemiMixedTypes="0" containsString="0" containsNumber="1" containsInteger="1" minValue="5" maxValue="5" count="1">
        <n v="5"/>
      </sharedItems>
    </cacheField>
    <cacheField name="airdry moisture cont. (g)" numFmtId="0">
      <sharedItems containsSemiMixedTypes="0" containsString="0" containsNumber="1" minValue="1.6E-2" maxValue="2.1000000000000001E-2" count="2">
        <n v="2.1000000000000001E-2"/>
        <n v="1.6E-2"/>
      </sharedItems>
    </cacheField>
    <cacheField name="Mass (kg)" numFmtId="0">
      <sharedItems containsSemiMixedTypes="0" containsString="0" containsNumber="1" minValue="4.8949999999999992E-3" maxValue="4.9199999999999999E-3" count="2">
        <n v="4.8949999999999992E-3"/>
        <n v="4.9199999999999999E-3"/>
      </sharedItems>
    </cacheField>
    <cacheField name="Volume (L)" numFmtId="0">
      <sharedItems containsSemiMixedTypes="0" containsString="0" containsNumber="1" minValue="0.1" maxValue="0.1" count="1">
        <n v="0.1"/>
      </sharedItems>
    </cacheField>
    <cacheField name="Sample Concentration (mg/sample)" numFmtId="0">
      <sharedItems containsSemiMixedTypes="0" containsString="0" containsNumber="1" minValue="5.8216787810000002E-3" maxValue="24.965533540000003"/>
    </cacheField>
    <cacheField name="Sample Mass (sample/kg soil)" numFmtId="0">
      <sharedItems containsSemiMixedTypes="0" containsString="0" containsNumber="1" minValue="203.2520325203252" maxValue="204.29009193054139" count="2">
        <n v="204.29009193054139"/>
        <n v="203.2520325203252"/>
      </sharedItems>
    </cacheField>
    <cacheField name="EXCAT (mg/kg soil)" numFmtId="0">
      <sharedItems containsSemiMixedTypes="0" containsString="0" containsNumber="1" minValue="1.1832680449186992" maxValue="5100.2111419816147"/>
    </cacheField>
    <cacheField name="Mol. Mass (g)" numFmtId="0">
      <sharedItems containsSemiMixedTypes="0" containsString="0" containsNumber="1" minValue="22.99" maxValue="40.081000000000003" count="5">
        <n v="26.98"/>
        <n v="40.081000000000003"/>
        <n v="39.1"/>
        <n v="24.3"/>
        <n v="22.99"/>
      </sharedItems>
    </cacheField>
    <cacheField name="EXCAT (cmol/kg)" numFmtId="0">
      <sharedItems containsSemiMixedTypes="0" containsString="0" containsNumber="1" minValue="4.3857229240870984E-3" maxValue="12.724760215517614"/>
    </cacheField>
    <cacheField name="Valence (cmolc/cmol)" numFmtId="0">
      <sharedItems containsSemiMixedTypes="0" containsString="0" containsNumber="1" containsInteger="1" minValue="1" maxValue="3" count="3">
        <n v="3"/>
        <n v="2"/>
        <n v="1"/>
      </sharedItems>
    </cacheField>
    <cacheField name="EXCAT (cmolc/kg)" numFmtId="0">
      <sharedItems containsSemiMixedTypes="0" containsString="0" containsNumber="1" minValue="1.3157168772261295E-2" maxValue="25.449520431035229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34">
  <r>
    <x v="0"/>
    <x v="0"/>
    <n v="21.360176370000001"/>
    <n v="6.9566086370000002E-2"/>
    <s v="mg/L"/>
    <n v="0.32568123580000002"/>
    <n v="57356.214899999999"/>
    <n v="5"/>
    <n v="5.0000000000000001E-3"/>
    <n v="0.1"/>
    <n v="2.1360176370000001"/>
    <n v="200"/>
    <x v="0"/>
  </r>
  <r>
    <x v="0"/>
    <x v="1"/>
    <n v="19.09946867"/>
    <n v="0.110574387"/>
    <s v="mg/L"/>
    <n v="0.57893959719999999"/>
    <n v="145670.9663"/>
    <n v="5"/>
    <n v="5.0000000000000001E-3"/>
    <n v="0.1"/>
    <n v="1.9099468670000002"/>
    <n v="200"/>
    <x v="1"/>
  </r>
  <r>
    <x v="0"/>
    <x v="2"/>
    <n v="3.463514091"/>
    <n v="1.1462265439999999E-2"/>
    <s v="mg/L"/>
    <n v="0.33094323110000001"/>
    <n v="15380.11917"/>
    <n v="5"/>
    <n v="5.0000000000000001E-3"/>
    <n v="0.1"/>
    <n v="0.34635140910000001"/>
    <n v="200"/>
    <x v="2"/>
  </r>
  <r>
    <x v="0"/>
    <x v="3"/>
    <n v="2.104276858"/>
    <n v="7.8669428890000004E-3"/>
    <s v="mg/L"/>
    <n v="0.37385493539999998"/>
    <n v="2204.5534039999998"/>
    <n v="5"/>
    <n v="5.0000000000000001E-3"/>
    <n v="0.1"/>
    <n v="0.21042768580000001"/>
    <n v="200"/>
    <x v="3"/>
  </r>
  <r>
    <x v="0"/>
    <x v="4"/>
    <n v="0.79568559650000004"/>
    <n v="6.8333498659999999E-3"/>
    <s v="mg/L"/>
    <n v="0.8588002468"/>
    <n v="10546.89363"/>
    <n v="5"/>
    <n v="5.0000000000000001E-3"/>
    <n v="0.1"/>
    <n v="7.9568559650000009E-2"/>
    <n v="200"/>
    <x v="4"/>
  </r>
  <r>
    <x v="1"/>
    <x v="5"/>
    <n v="14.15497757"/>
    <n v="0.18142488740000001"/>
    <s v="mg/L"/>
    <n v="1.2817038140000001"/>
    <n v="58221.524539999999"/>
    <n v="5"/>
    <n v="5.0000000000000001E-3"/>
    <n v="0.1"/>
    <n v="1.415497757"/>
    <n v="200"/>
    <x v="5"/>
  </r>
  <r>
    <x v="1"/>
    <x v="1"/>
    <n v="9.7443331840000003"/>
    <n v="7.0958538929999995E-2"/>
    <s v="mg/L"/>
    <n v="0.72820312679999999"/>
    <n v="74319.681599999996"/>
    <n v="5"/>
    <n v="5.0000000000000001E-3"/>
    <n v="0.1"/>
    <n v="0.97443331840000003"/>
    <n v="200"/>
    <x v="6"/>
  </r>
  <r>
    <x v="1"/>
    <x v="2"/>
    <n v="1.3066876359999999"/>
    <n v="8.2174409609999995E-3"/>
    <s v="mg/L"/>
    <n v="0.62887569560000001"/>
    <n v="5802.4916430000003"/>
    <n v="5"/>
    <n v="5.0000000000000001E-3"/>
    <n v="0.1"/>
    <n v="0.13066876359999999"/>
    <n v="200"/>
    <x v="7"/>
  </r>
  <r>
    <x v="1"/>
    <x v="3"/>
    <n v="0.98497743309999997"/>
    <n v="4.4756472690000004E-3"/>
    <s v="mg/L"/>
    <n v="0.4543908438"/>
    <n v="1031.9152369999999"/>
    <n v="5"/>
    <n v="5.0000000000000001E-3"/>
    <n v="0.1"/>
    <n v="9.8497743309999997E-2"/>
    <n v="200"/>
    <x v="8"/>
  </r>
  <r>
    <x v="1"/>
    <x v="4"/>
    <n v="0.62575256550000002"/>
    <n v="1.381136596E-2"/>
    <s v="mg/L"/>
    <n v="2.207160901"/>
    <n v="8294.4139930000001"/>
    <n v="5"/>
    <n v="5.0000000000000001E-3"/>
    <n v="0.1"/>
    <n v="6.257525655E-2"/>
    <n v="200"/>
    <x v="9"/>
  </r>
  <r>
    <x v="2"/>
    <x v="5"/>
    <n v="8.6725075979999993"/>
    <n v="3.7707182810000003E-2"/>
    <s v="mg/L"/>
    <n v="0.43478985040000001"/>
    <n v="35671.311470000001"/>
    <n v="5"/>
    <n v="5.0000000000000001E-3"/>
    <n v="0.1"/>
    <n v="0.86725075979999999"/>
    <n v="200"/>
    <x v="10"/>
  </r>
  <r>
    <x v="2"/>
    <x v="1"/>
    <n v="7.8573334810000004"/>
    <n v="1.7486247699999999E-2"/>
    <s v="mg/L"/>
    <n v="0.22254684420000001"/>
    <n v="59927.602180000002"/>
    <n v="5"/>
    <n v="5.0000000000000001E-3"/>
    <n v="0.1"/>
    <n v="0.78573334810000006"/>
    <n v="200"/>
    <x v="11"/>
  </r>
  <r>
    <x v="2"/>
    <x v="2"/>
    <n v="1.627519951"/>
    <n v="6.9849927340000003E-3"/>
    <s v="mg/L"/>
    <n v="0.42918016019999999"/>
    <n v="7227.183188"/>
    <n v="5"/>
    <n v="5.0000000000000001E-3"/>
    <n v="0.1"/>
    <n v="0.16275199510000002"/>
    <n v="200"/>
    <x v="12"/>
  </r>
  <r>
    <x v="2"/>
    <x v="6"/>
    <n v="1.009099325"/>
    <n v="6.7189197930000001E-3"/>
    <s v="mg/L"/>
    <n v="0.66583334520000004"/>
    <n v="25868.888180000002"/>
    <n v="5"/>
    <n v="5.0000000000000001E-3"/>
    <n v="0.1"/>
    <n v="0.10090993250000001"/>
    <n v="200"/>
    <x v="13"/>
  </r>
  <r>
    <x v="2"/>
    <x v="4"/>
    <n v="0.73836743920000003"/>
    <n v="4.5748332409999998E-3"/>
    <s v="mg/L"/>
    <n v="0.61958761979999999"/>
    <n v="9787.1356140000007"/>
    <n v="5"/>
    <n v="5.0000000000000001E-3"/>
    <n v="0.1"/>
    <n v="7.3836743920000003E-2"/>
    <n v="200"/>
    <x v="14"/>
  </r>
  <r>
    <x v="3"/>
    <x v="0"/>
    <n v="10.906802519999999"/>
    <n v="0.1265280436"/>
    <s v="mg/L"/>
    <n v="1.1600837500000001"/>
    <n v="29286.879389999998"/>
    <n v="5"/>
    <n v="5.0000000000000001E-3"/>
    <n v="0.1"/>
    <n v="1.0906802520000001"/>
    <n v="200"/>
    <x v="15"/>
  </r>
  <r>
    <x v="3"/>
    <x v="7"/>
    <n v="6.2048883940000001"/>
    <n v="6.1880346529999998E-2"/>
    <s v="mg/L"/>
    <n v="0.99728379629999997"/>
    <n v="34604.780939999997"/>
    <n v="5"/>
    <n v="5.0000000000000001E-3"/>
    <n v="0.1"/>
    <n v="0.6204888394000001"/>
    <n v="200"/>
    <x v="16"/>
  </r>
  <r>
    <x v="3"/>
    <x v="2"/>
    <n v="0.76576773300000001"/>
    <n v="4.6401503259999996E-3"/>
    <s v="mg/L"/>
    <n v="0.60594748590000003"/>
    <n v="3400.4767080000001"/>
    <n v="5"/>
    <n v="5.0000000000000001E-3"/>
    <n v="0.1"/>
    <n v="7.6576773300000012E-2"/>
    <n v="200"/>
    <x v="17"/>
  </r>
  <r>
    <x v="3"/>
    <x v="3"/>
    <n v="0.62058287759999997"/>
    <n v="7.8693778949999998E-3"/>
    <s v="mg/L"/>
    <n v="1.268062362"/>
    <n v="650.15593839999997"/>
    <n v="5"/>
    <n v="5.0000000000000001E-3"/>
    <n v="0.1"/>
    <n v="6.2058287759999997E-2"/>
    <n v="200"/>
    <x v="18"/>
  </r>
  <r>
    <x v="3"/>
    <x v="4"/>
    <n v="0.91557591810000005"/>
    <n v="1.6758773009999998E-2"/>
    <s v="mg/L"/>
    <n v="1.8304077990000001"/>
    <n v="12136.05205"/>
    <n v="5"/>
    <n v="5.0000000000000001E-3"/>
    <n v="0.1"/>
    <n v="9.1557591810000005E-2"/>
    <n v="200"/>
    <x v="19"/>
  </r>
  <r>
    <x v="4"/>
    <x v="0"/>
    <n v="4.8953013639999998"/>
    <n v="4.616292592E-2"/>
    <s v="mg/L"/>
    <n v="0.94300478119999998"/>
    <n v="13144.833269999999"/>
    <n v="5"/>
    <n v="5.0000000000000001E-3"/>
    <n v="0.1"/>
    <n v="0.48953013639999998"/>
    <n v="200"/>
    <x v="20"/>
  </r>
  <r>
    <x v="4"/>
    <x v="1"/>
    <n v="3.7659501949999998"/>
    <n v="3.8083390240000001E-2"/>
    <s v="mg/L"/>
    <n v="1.0112558119999999"/>
    <n v="28722.767800000001"/>
    <n v="5"/>
    <n v="5.0000000000000001E-3"/>
    <n v="0.1"/>
    <n v="0.37659501950000002"/>
    <n v="200"/>
    <x v="21"/>
  </r>
  <r>
    <x v="4"/>
    <x v="2"/>
    <n v="0.85379152079999998"/>
    <n v="1.8000043569999999E-2"/>
    <s v="mg/L"/>
    <n v="2.108248106"/>
    <n v="3791.3561180000002"/>
    <n v="5"/>
    <n v="5.0000000000000001E-3"/>
    <n v="0.1"/>
    <n v="8.5379152080000006E-2"/>
    <n v="200"/>
    <x v="22"/>
  </r>
  <r>
    <x v="4"/>
    <x v="6"/>
    <n v="0.67242431729999996"/>
    <n v="8.2828049479999992E-3"/>
    <s v="mg/L"/>
    <n v="1.2317824820000001"/>
    <n v="17238.015169999999"/>
    <n v="5"/>
    <n v="5.0000000000000001E-3"/>
    <n v="0.1"/>
    <n v="6.7242431729999996E-2"/>
    <n v="200"/>
    <x v="23"/>
  </r>
  <r>
    <x v="4"/>
    <x v="4"/>
    <n v="0.67852467049999998"/>
    <n v="1.2013182319999999E-2"/>
    <s v="mg/L"/>
    <n v="1.770485708"/>
    <n v="8993.9136190000008"/>
    <n v="5"/>
    <n v="5.0000000000000001E-3"/>
    <n v="0.1"/>
    <n v="6.7852467050000004E-2"/>
    <n v="200"/>
    <x v="24"/>
  </r>
  <r>
    <x v="5"/>
    <x v="5"/>
    <n v="0.1455832386"/>
    <n v="1.095152579E-2"/>
    <s v="mg/L"/>
    <n v="7.5225183170000003"/>
    <n v="598.80547690000003"/>
    <n v="5"/>
    <n v="5.0000000000000001E-3"/>
    <n v="0.1"/>
    <n v="1.455832386E-2"/>
    <n v="200"/>
    <x v="25"/>
  </r>
  <r>
    <x v="5"/>
    <x v="1"/>
    <n v="107.3549915"/>
    <n v="0.59320163169999995"/>
    <s v="mg/L"/>
    <n v="0.55256082959999997"/>
    <n v="818792.69070000004"/>
    <n v="5"/>
    <n v="5.0000000000000001E-3"/>
    <n v="0.1"/>
    <n v="10.735499150000001"/>
    <n v="200"/>
    <x v="26"/>
  </r>
  <r>
    <x v="5"/>
    <x v="2"/>
    <n v="4.8702607699999998"/>
    <n v="1.035216878E-2"/>
    <s v="mg/L"/>
    <n v="0.21255881909999999"/>
    <n v="21626.934109999998"/>
    <n v="5"/>
    <n v="5.0000000000000001E-3"/>
    <n v="0.1"/>
    <n v="0.487026077"/>
    <n v="200"/>
    <x v="27"/>
  </r>
  <r>
    <x v="5"/>
    <x v="3"/>
    <n v="10.504143750000001"/>
    <n v="1.1918755410000001E-2"/>
    <s v="mg/L"/>
    <n v="0.11346717720000001"/>
    <n v="11004.704900000001"/>
    <n v="5"/>
    <n v="5.0000000000000001E-3"/>
    <n v="0.1"/>
    <n v="1.0504143750000001"/>
    <n v="200"/>
    <x v="28"/>
  </r>
  <r>
    <x v="5"/>
    <x v="4"/>
    <n v="1.4729900629999999"/>
    <n v="2.7322563670000001E-2"/>
    <s v="mg/L"/>
    <n v="1.8549048189999999"/>
    <n v="19524.633320000001"/>
    <n v="5"/>
    <n v="5.0000000000000001E-3"/>
    <n v="0.1"/>
    <n v="0.14729900630000001"/>
    <n v="200"/>
    <x v="29"/>
  </r>
  <r>
    <x v="6"/>
    <x v="0"/>
    <n v="5.8216787809999997E-2"/>
    <n v="1.4766748049999999E-3"/>
    <s v="mg/L"/>
    <n v="2.536510276"/>
    <n v="156.32336240000001"/>
    <n v="5"/>
    <n v="5.0000000000000001E-3"/>
    <n v="0.1"/>
    <n v="5.8216787810000002E-3"/>
    <n v="200"/>
    <x v="30"/>
  </r>
  <r>
    <x v="6"/>
    <x v="1"/>
    <n v="155.3977634"/>
    <n v="1.2089319510000001"/>
    <s v="mg/L"/>
    <n v="0.77795968510000002"/>
    <n v="1185213.1980000001"/>
    <n v="5"/>
    <n v="5.0000000000000001E-3"/>
    <n v="0.1"/>
    <n v="15.539776340000001"/>
    <n v="200"/>
    <x v="31"/>
  </r>
  <r>
    <x v="6"/>
    <x v="2"/>
    <n v="3.4240572679999999"/>
    <n v="7.679145808E-2"/>
    <s v="mg/L"/>
    <n v="2.2427036720000002"/>
    <n v="15204.90677"/>
    <n v="5"/>
    <n v="5.0000000000000001E-3"/>
    <n v="0.1"/>
    <n v="0.34240572680000003"/>
    <n v="200"/>
    <x v="32"/>
  </r>
  <r>
    <x v="6"/>
    <x v="3"/>
    <n v="7.9457430169999999"/>
    <n v="7.2751217670000007E-2"/>
    <s v="mg/L"/>
    <n v="0.91559993210000001"/>
    <n v="8324.3869500000001"/>
    <n v="5"/>
    <n v="5.0000000000000001E-3"/>
    <n v="0.1"/>
    <n v="0.79457430169999999"/>
    <n v="200"/>
    <x v="33"/>
  </r>
  <r>
    <x v="6"/>
    <x v="4"/>
    <n v="1.551048728"/>
    <n v="2.3531481069999999E-2"/>
    <s v="mg/L"/>
    <n v="1.517133579"/>
    <n v="20559.308870000001"/>
    <n v="5"/>
    <n v="5.0000000000000001E-3"/>
    <n v="0.1"/>
    <n v="0.15510487280000002"/>
    <n v="200"/>
    <x v="34"/>
  </r>
  <r>
    <x v="7"/>
    <x v="0"/>
    <n v="17.2730435"/>
    <n v="8.6908072259999997E-2"/>
    <s v="mg/L"/>
    <n v="0.50314278589999994"/>
    <n v="46381.470710000001"/>
    <n v="5"/>
    <n v="5.0000000000000001E-3"/>
    <n v="0.1"/>
    <n v="1.72730435"/>
    <n v="200"/>
    <x v="35"/>
  </r>
  <r>
    <x v="7"/>
    <x v="7"/>
    <n v="8.3044743600000004"/>
    <n v="2.8178952E-2"/>
    <s v="mg/L"/>
    <n v="0.33932252390000001"/>
    <n v="46314.211920000002"/>
    <n v="5"/>
    <n v="5.0000000000000001E-3"/>
    <n v="0.1"/>
    <n v="0.83044743600000004"/>
    <n v="200"/>
    <x v="36"/>
  </r>
  <r>
    <x v="7"/>
    <x v="2"/>
    <n v="1.647152011"/>
    <n v="8.6138260750000008E-3"/>
    <s v="mg/L"/>
    <n v="0.52295270959999995"/>
    <n v="7314.3615319999999"/>
    <n v="5"/>
    <n v="5.0000000000000001E-3"/>
    <n v="0.1"/>
    <n v="0.16471520110000001"/>
    <n v="200"/>
    <x v="37"/>
  </r>
  <r>
    <x v="7"/>
    <x v="3"/>
    <n v="1.1273602570000001"/>
    <n v="2.0043968950000002E-3"/>
    <s v="mg/L"/>
    <n v="0.17779559659999999"/>
    <n v="1181.083128"/>
    <n v="5"/>
    <n v="5.0000000000000001E-3"/>
    <n v="0.1"/>
    <n v="0.11273602570000002"/>
    <n v="200"/>
    <x v="38"/>
  </r>
  <r>
    <x v="7"/>
    <x v="4"/>
    <n v="0.79946857459999998"/>
    <n v="1.2251225169999999E-2"/>
    <s v="mg/L"/>
    <n v="1.5324211050000001"/>
    <n v="10597.03739"/>
    <n v="5"/>
    <n v="5.0000000000000001E-3"/>
    <n v="0.1"/>
    <n v="7.9946857460000006E-2"/>
    <n v="200"/>
    <x v="39"/>
  </r>
  <r>
    <x v="8"/>
    <x v="0"/>
    <n v="12.25550372"/>
    <n v="0.1009887107"/>
    <s v="mg/L"/>
    <n v="0.82402741619999997"/>
    <n v="32908.403610000001"/>
    <n v="5"/>
    <n v="5.0000000000000001E-3"/>
    <n v="0.1"/>
    <n v="1.2255503720000001"/>
    <n v="200"/>
    <x v="40"/>
  </r>
  <r>
    <x v="8"/>
    <x v="7"/>
    <n v="4.087179935"/>
    <n v="2.8657061019999999E-2"/>
    <s v="mg/L"/>
    <n v="0.70114507989999997"/>
    <n v="22794.280470000002"/>
    <n v="5"/>
    <n v="5.0000000000000001E-3"/>
    <n v="0.1"/>
    <n v="0.40871799350000004"/>
    <n v="200"/>
    <x v="41"/>
  </r>
  <r>
    <x v="8"/>
    <x v="2"/>
    <n v="1.3241219639999999"/>
    <n v="2.1978790660000001E-2"/>
    <s v="mg/L"/>
    <n v="1.659876602"/>
    <n v="5879.9107139999996"/>
    <n v="5"/>
    <n v="5.0000000000000001E-3"/>
    <n v="0.1"/>
    <n v="0.13241219639999999"/>
    <n v="200"/>
    <x v="42"/>
  </r>
  <r>
    <x v="8"/>
    <x v="3"/>
    <n v="0.65220982279999995"/>
    <n v="4.3469529240000001E-3"/>
    <s v="mg/L"/>
    <n v="0.66649608329999999"/>
    <n v="683.29002409999998"/>
    <n v="5"/>
    <n v="5.0000000000000001E-3"/>
    <n v="0.1"/>
    <n v="6.5220982279999992E-2"/>
    <n v="200"/>
    <x v="43"/>
  </r>
  <r>
    <x v="8"/>
    <x v="4"/>
    <n v="0.61503992789999995"/>
    <n v="1.5511345839999999E-2"/>
    <s v="mg/L"/>
    <n v="2.5220063170000002"/>
    <n v="8152.4168909999999"/>
    <n v="5"/>
    <n v="5.0000000000000001E-3"/>
    <n v="0.1"/>
    <n v="6.1503992789999996E-2"/>
    <n v="200"/>
    <x v="44"/>
  </r>
  <r>
    <x v="9"/>
    <x v="0"/>
    <n v="24.776045509999999"/>
    <n v="0.144188599"/>
    <s v="mg/L"/>
    <n v="0.58196776770000003"/>
    <n v="66528.485790000006"/>
    <n v="5"/>
    <n v="5.0000000000000001E-3"/>
    <n v="0.1"/>
    <n v="2.4776045510000002"/>
    <n v="200"/>
    <x v="45"/>
  </r>
  <r>
    <x v="9"/>
    <x v="7"/>
    <n v="15.04270631"/>
    <n v="6.27243158E-2"/>
    <s v="mg/L"/>
    <n v="0.41697494130000001"/>
    <n v="83893.460040000005"/>
    <n v="5"/>
    <n v="5.0000000000000001E-3"/>
    <n v="0.1"/>
    <n v="1.504270631"/>
    <n v="200"/>
    <x v="46"/>
  </r>
  <r>
    <x v="9"/>
    <x v="2"/>
    <n v="4.3839907800000004"/>
    <n v="1.158253775E-2"/>
    <s v="mg/L"/>
    <n v="0.26420077819999999"/>
    <n v="19467.598190000001"/>
    <n v="5"/>
    <n v="5.0000000000000001E-3"/>
    <n v="0.1"/>
    <n v="0.43839907800000005"/>
    <n v="200"/>
    <x v="47"/>
  </r>
  <r>
    <x v="9"/>
    <x v="3"/>
    <n v="2.3290782239999999"/>
    <n v="9.2426112330000008E-3"/>
    <s v="mg/L"/>
    <n v="0.39683558660000001"/>
    <n v="2440.0673830000001"/>
    <n v="5"/>
    <n v="5.0000000000000001E-3"/>
    <n v="0.1"/>
    <n v="0.23290782239999999"/>
    <n v="200"/>
    <x v="48"/>
  </r>
  <r>
    <x v="9"/>
    <x v="4"/>
    <n v="2.3218003789999999"/>
    <n v="3.7251092489999998E-2"/>
    <s v="mg/L"/>
    <n v="1.604405479"/>
    <n v="30775.700509999999"/>
    <n v="5"/>
    <n v="5.0000000000000001E-3"/>
    <n v="0.1"/>
    <n v="0.2321800379"/>
    <n v="200"/>
    <x v="49"/>
  </r>
  <r>
    <x v="10"/>
    <x v="5"/>
    <n v="18.972191179999999"/>
    <n v="0.2146809948"/>
    <s v="mg/L"/>
    <n v="1.1315561430000001"/>
    <n v="78035.43939"/>
    <n v="5"/>
    <n v="5.0000000000000001E-3"/>
    <n v="0.1"/>
    <n v="1.897219118"/>
    <n v="200"/>
    <x v="50"/>
  </r>
  <r>
    <x v="10"/>
    <x v="7"/>
    <n v="10.9689102"/>
    <n v="7.9759873209999999E-2"/>
    <s v="mg/L"/>
    <n v="0.72714491920000002"/>
    <n v="61173.821430000004"/>
    <n v="5"/>
    <n v="5.0000000000000001E-3"/>
    <n v="0.1"/>
    <n v="1.0968910199999999"/>
    <n v="200"/>
    <x v="51"/>
  </r>
  <r>
    <x v="10"/>
    <x v="2"/>
    <n v="3.4097078550000002"/>
    <n v="3.280393232E-2"/>
    <s v="mg/L"/>
    <n v="0.96207457380000005"/>
    <n v="15141.186600000001"/>
    <n v="5"/>
    <n v="5.0000000000000001E-3"/>
    <n v="0.1"/>
    <n v="0.34097078550000004"/>
    <n v="200"/>
    <x v="52"/>
  </r>
  <r>
    <x v="10"/>
    <x v="3"/>
    <n v="1.7100743469999999"/>
    <n v="6.477117034E-3"/>
    <s v="mg/L"/>
    <n v="0.37876230630000002"/>
    <n v="1791.565691"/>
    <n v="5"/>
    <n v="5.0000000000000001E-3"/>
    <n v="0.1"/>
    <n v="0.17100743470000002"/>
    <n v="200"/>
    <x v="53"/>
  </r>
  <r>
    <x v="10"/>
    <x v="4"/>
    <n v="1.7718847150000001"/>
    <n v="2.4474063720000001E-2"/>
    <s v="mg/L"/>
    <n v="1.3812447000000001"/>
    <n v="23486.51237"/>
    <n v="5"/>
    <n v="5.0000000000000001E-3"/>
    <n v="0.1"/>
    <n v="0.17718847150000003"/>
    <n v="200"/>
    <x v="54"/>
  </r>
  <r>
    <x v="11"/>
    <x v="0"/>
    <n v="1.096505498"/>
    <n v="2.7403676130000002E-3"/>
    <s v="mg/L"/>
    <n v="0.24991827380000001"/>
    <n v="2944.3298540000001"/>
    <n v="5"/>
    <n v="5.0000000000000001E-3"/>
    <n v="0.1"/>
    <n v="0.1096505498"/>
    <n v="200"/>
    <x v="55"/>
  </r>
  <r>
    <x v="11"/>
    <x v="7"/>
    <n v="249.65533540000001"/>
    <n v="1.7999961529999999"/>
    <s v="mg/L"/>
    <n v="0.72099246360000002"/>
    <n v="1392332.568"/>
    <n v="5"/>
    <n v="5.0000000000000001E-3"/>
    <n v="0.1"/>
    <n v="24.965533540000003"/>
    <n v="200"/>
    <x v="56"/>
  </r>
  <r>
    <x v="11"/>
    <x v="2"/>
    <n v="6.8575237539999998"/>
    <n v="4.9335465420000002E-2"/>
    <s v="mg/L"/>
    <n v="0.71943557449999995"/>
    <n v="30451.59621"/>
    <n v="5"/>
    <n v="5.0000000000000001E-3"/>
    <n v="0.1"/>
    <n v="0.6857523754"/>
    <n v="200"/>
    <x v="57"/>
  </r>
  <r>
    <x v="11"/>
    <x v="3"/>
    <n v="8.7396089519999993"/>
    <n v="8.6167633180000008E-3"/>
    <s v="mg/L"/>
    <n v="9.8594380659999994E-2"/>
    <n v="9156.0835220000008"/>
    <n v="5"/>
    <n v="5.0000000000000001E-3"/>
    <n v="0.1"/>
    <n v="0.87396089519999998"/>
    <n v="200"/>
    <x v="58"/>
  </r>
  <r>
    <x v="11"/>
    <x v="4"/>
    <n v="2.6546572369999999"/>
    <n v="6.6824760600000005E-2"/>
    <s v="mg/L"/>
    <n v="2.517265117"/>
    <n v="35187.752070000002"/>
    <n v="5"/>
    <n v="5.0000000000000001E-3"/>
    <n v="0.1"/>
    <n v="0.26546572369999999"/>
    <n v="200"/>
    <x v="59"/>
  </r>
  <r>
    <x v="12"/>
    <x v="0"/>
    <n v="0.66686492689999999"/>
    <n v="5.6440696479999998E-3"/>
    <s v="mg/L"/>
    <n v="0.84635874820000001"/>
    <n v="1790.661621"/>
    <n v="5"/>
    <n v="5.0000000000000001E-3"/>
    <n v="0.1"/>
    <n v="6.6686492690000002E-2"/>
    <n v="200"/>
    <x v="60"/>
  </r>
  <r>
    <x v="12"/>
    <x v="7"/>
    <n v="67.434478889999994"/>
    <n v="0.54720338300000004"/>
    <s v="mg/L"/>
    <n v="0.81145934850000001"/>
    <n v="376083.3751"/>
    <n v="5"/>
    <n v="5.0000000000000001E-3"/>
    <n v="0.1"/>
    <n v="6.7434478889999996"/>
    <n v="200"/>
    <x v="61"/>
  </r>
  <r>
    <x v="12"/>
    <x v="2"/>
    <n v="1.594699131"/>
    <n v="2.4145270860000002E-2"/>
    <s v="mg/L"/>
    <n v="1.514095693"/>
    <n v="7081.4386889999996"/>
    <n v="5"/>
    <n v="5.0000000000000001E-3"/>
    <n v="0.1"/>
    <n v="0.15946991310000003"/>
    <n v="200"/>
    <x v="62"/>
  </r>
  <r>
    <x v="12"/>
    <x v="3"/>
    <n v="1.579566837"/>
    <n v="1.177981675E-2"/>
    <s v="mg/L"/>
    <n v="0.74576247559999997"/>
    <n v="1654.839017"/>
    <n v="5"/>
    <n v="5.0000000000000001E-3"/>
    <n v="0.1"/>
    <n v="0.15795668370000002"/>
    <n v="200"/>
    <x v="63"/>
  </r>
  <r>
    <x v="12"/>
    <x v="4"/>
    <n v="0.91382318330000001"/>
    <n v="1.29982282E-2"/>
    <s v="mg/L"/>
    <n v="1.4224007919999999"/>
    <n v="12112.819369999999"/>
    <n v="5"/>
    <n v="5.0000000000000001E-3"/>
    <n v="0.1"/>
    <n v="9.1382318330000004E-2"/>
    <n v="200"/>
    <x v="64"/>
  </r>
  <r>
    <x v="13"/>
    <x v="5"/>
    <n v="35.333126970000002"/>
    <n v="0.1068949351"/>
    <s v="mg/L"/>
    <n v="0.3025346022"/>
    <n v="145330.3976"/>
    <n v="5"/>
    <n v="5.0000000000000001E-3"/>
    <n v="0.1"/>
    <n v="3.5333126970000004"/>
    <n v="200"/>
    <x v="65"/>
  </r>
  <r>
    <x v="13"/>
    <x v="1"/>
    <n v="13.411347709999999"/>
    <n v="4.0966788189999999E-2"/>
    <s v="mg/L"/>
    <n v="0.30546361989999998"/>
    <n v="102287.87059999999"/>
    <n v="5"/>
    <n v="5.0000000000000001E-3"/>
    <n v="0.1"/>
    <n v="1.3411347710000001"/>
    <n v="200"/>
    <x v="66"/>
  </r>
  <r>
    <x v="13"/>
    <x v="2"/>
    <n v="2.4631413929999999"/>
    <n v="1.1611061089999999E-2"/>
    <s v="mg/L"/>
    <n v="0.47139239020000001"/>
    <n v="10937.85305"/>
    <n v="5"/>
    <n v="5.0000000000000001E-3"/>
    <n v="0.1"/>
    <n v="0.24631413930000001"/>
    <n v="200"/>
    <x v="67"/>
  </r>
  <r>
    <x v="13"/>
    <x v="3"/>
    <n v="1.0917606070000001"/>
    <n v="2.765571886E-3"/>
    <s v="mg/L"/>
    <n v="0.25331303100000002"/>
    <n v="1143.7870230000001"/>
    <n v="5"/>
    <n v="5.0000000000000001E-3"/>
    <n v="0.1"/>
    <n v="0.10917606070000002"/>
    <n v="200"/>
    <x v="68"/>
  </r>
  <r>
    <x v="13"/>
    <x v="4"/>
    <n v="0.68981990900000001"/>
    <n v="8.0965663290000003E-3"/>
    <s v="mg/L"/>
    <n v="1.1737217529999999"/>
    <n v="9143.6331570000002"/>
    <n v="5"/>
    <n v="5.0000000000000001E-3"/>
    <n v="0.1"/>
    <n v="6.8981990899999998E-2"/>
    <n v="200"/>
    <x v="69"/>
  </r>
  <r>
    <x v="14"/>
    <x v="5"/>
    <n v="13.829057430000001"/>
    <n v="0.2043287972"/>
    <s v="mg/L"/>
    <n v="1.4775323499999999"/>
    <n v="56880.966590000004"/>
    <n v="5"/>
    <n v="5.0000000000000001E-3"/>
    <n v="0.1"/>
    <n v="1.3829057430000002"/>
    <n v="200"/>
    <x v="70"/>
  </r>
  <r>
    <x v="14"/>
    <x v="7"/>
    <n v="3.1075691249999999"/>
    <n v="1.072012638E-2"/>
    <s v="mg/L"/>
    <n v="0.34496823560000001"/>
    <n v="17330.972290000002"/>
    <n v="5"/>
    <n v="5.0000000000000001E-3"/>
    <n v="0.1"/>
    <n v="0.31075691250000004"/>
    <n v="200"/>
    <x v="71"/>
  </r>
  <r>
    <x v="14"/>
    <x v="2"/>
    <n v="1.265202661"/>
    <n v="1.0770724549999999E-2"/>
    <s v="mg/L"/>
    <n v="0.85130429090000004"/>
    <n v="5618.2730030000002"/>
    <n v="5"/>
    <n v="5.0000000000000001E-3"/>
    <n v="0.1"/>
    <n v="0.1265202661"/>
    <n v="200"/>
    <x v="72"/>
  </r>
  <r>
    <x v="14"/>
    <x v="6"/>
    <n v="0.5626420097"/>
    <n v="2.0137573919999999E-3"/>
    <s v="mg/L"/>
    <n v="0.3579109553"/>
    <n v="14423.6775"/>
    <n v="5"/>
    <n v="5.0000000000000001E-3"/>
    <n v="0.1"/>
    <n v="5.6264200970000004E-2"/>
    <n v="200"/>
    <x v="73"/>
  </r>
  <r>
    <x v="14"/>
    <x v="4"/>
    <n v="0.82854801119999999"/>
    <n v="2.3921552669999999E-2"/>
    <s v="mg/L"/>
    <n v="2.8871655409999999"/>
    <n v="10982.48828"/>
    <n v="5"/>
    <n v="5.0000000000000001E-3"/>
    <n v="0.1"/>
    <n v="8.2854801120000002E-2"/>
    <n v="200"/>
    <x v="74"/>
  </r>
  <r>
    <x v="15"/>
    <x v="5"/>
    <n v="13.425815200000001"/>
    <n v="0.1081905968"/>
    <s v="mg/L"/>
    <n v="0.8058400564"/>
    <n v="55222.371429999999"/>
    <n v="5"/>
    <n v="5.0000000000000001E-3"/>
    <n v="0.1"/>
    <n v="1.3425815200000002"/>
    <n v="200"/>
    <x v="75"/>
  </r>
  <r>
    <x v="15"/>
    <x v="7"/>
    <n v="79.453078390000002"/>
    <n v="0.44341807329999999"/>
    <s v="mg/L"/>
    <n v="0.55808797119999998"/>
    <n v="443111.33380000002"/>
    <n v="5"/>
    <n v="5.0000000000000001E-3"/>
    <n v="0.1"/>
    <n v="7.9453078390000007"/>
    <n v="200"/>
    <x v="76"/>
  </r>
  <r>
    <x v="15"/>
    <x v="2"/>
    <n v="4.7092272230000001"/>
    <n v="7.0899117489999997E-2"/>
    <s v="mg/L"/>
    <n v="1.505536134"/>
    <n v="20911.84676"/>
    <n v="5"/>
    <n v="5.0000000000000001E-3"/>
    <n v="0.1"/>
    <n v="0.47092272230000004"/>
    <n v="200"/>
    <x v="77"/>
  </r>
  <r>
    <x v="15"/>
    <x v="6"/>
    <n v="4.4996736879999997"/>
    <n v="3.0437597730000002E-2"/>
    <s v="mg/L"/>
    <n v="0.67644011179999997"/>
    <n v="115351.9307"/>
    <n v="5"/>
    <n v="5.0000000000000001E-3"/>
    <n v="0.1"/>
    <n v="0.44996736879999999"/>
    <n v="200"/>
    <x v="78"/>
  </r>
  <r>
    <x v="15"/>
    <x v="4"/>
    <n v="1.2792018000000001"/>
    <n v="2.0762608790000001E-2"/>
    <s v="mg/L"/>
    <n v="1.6230909609999999"/>
    <n v="16955.95016"/>
    <n v="5"/>
    <n v="5.0000000000000001E-3"/>
    <n v="0.1"/>
    <n v="0.12792018000000002"/>
    <n v="200"/>
    <x v="79"/>
  </r>
  <r>
    <x v="16"/>
    <x v="0"/>
    <n v="14.20960232"/>
    <n v="0.29200777750000001"/>
    <s v="mg/L"/>
    <n v="2.055003165"/>
    <n v="38155.537210000002"/>
    <n v="5"/>
    <n v="5.0000000000000001E-3"/>
    <n v="0.1"/>
    <n v="1.4209602320000001"/>
    <n v="200"/>
    <x v="80"/>
  </r>
  <r>
    <x v="16"/>
    <x v="7"/>
    <n v="26.951346990000001"/>
    <n v="0.38192129759999999"/>
    <s v="mg/L"/>
    <n v="1.417076845"/>
    <n v="150308.17629999999"/>
    <n v="5"/>
    <n v="5.0000000000000001E-3"/>
    <n v="0.1"/>
    <n v="2.6951346990000005"/>
    <n v="200"/>
    <x v="81"/>
  </r>
  <r>
    <x v="16"/>
    <x v="2"/>
    <n v="2.168551812"/>
    <n v="1.198713416E-3"/>
    <s v="mg/L"/>
    <n v="5.5277139740000002E-2"/>
    <n v="9629.6952839999994"/>
    <n v="5"/>
    <n v="5.0000000000000001E-3"/>
    <n v="0.1"/>
    <n v="0.21685518120000002"/>
    <n v="200"/>
    <x v="82"/>
  </r>
  <r>
    <x v="16"/>
    <x v="3"/>
    <n v="1.823478712"/>
    <n v="3.8201843740000001E-3"/>
    <s v="mg/L"/>
    <n v="0.2094998065"/>
    <n v="1910.374192"/>
    <n v="5"/>
    <n v="5.0000000000000001E-3"/>
    <n v="0.1"/>
    <n v="0.18234787120000001"/>
    <n v="200"/>
    <x v="83"/>
  </r>
  <r>
    <x v="16"/>
    <x v="4"/>
    <n v="1.3881070040000001"/>
    <n v="4.7054694719999998E-2"/>
    <s v="mg/L"/>
    <n v="3.3898463579999998"/>
    <n v="18399.49973"/>
    <n v="5"/>
    <n v="5.0000000000000001E-3"/>
    <n v="0.1"/>
    <n v="0.13881070040000001"/>
    <n v="200"/>
    <x v="84"/>
  </r>
  <r>
    <x v="17"/>
    <x v="0"/>
    <n v="24.082284959999999"/>
    <n v="4.5773288910000001E-2"/>
    <s v="mg/L"/>
    <n v="0.1900703732"/>
    <n v="64665.604209999998"/>
    <n v="5"/>
    <n v="5.0000000000000001E-3"/>
    <n v="0.1"/>
    <n v="2.408228496"/>
    <n v="200"/>
    <x v="85"/>
  </r>
  <r>
    <x v="17"/>
    <x v="1"/>
    <n v="28.134804379999999"/>
    <n v="8.2558729600000005E-2"/>
    <s v="mg/L"/>
    <n v="0.29343985649999998"/>
    <n v="214583.14939999999"/>
    <n v="5"/>
    <n v="5.0000000000000001E-3"/>
    <n v="0.1"/>
    <n v="2.813480438"/>
    <n v="200"/>
    <x v="86"/>
  </r>
  <r>
    <x v="17"/>
    <x v="2"/>
    <n v="4.5609281160000004"/>
    <n v="9.7776262959999999E-3"/>
    <s v="mg/L"/>
    <n v="0.2143779961"/>
    <n v="20253.308089999999"/>
    <n v="5"/>
    <n v="5.0000000000000001E-3"/>
    <n v="0.1"/>
    <n v="0.45609281160000004"/>
    <n v="200"/>
    <x v="87"/>
  </r>
  <r>
    <x v="17"/>
    <x v="6"/>
    <n v="2.6553572449999998"/>
    <n v="9.0015038319999994E-3"/>
    <s v="mg/L"/>
    <n v="0.33899407879999999"/>
    <n v="68071.732810000001"/>
    <n v="5"/>
    <n v="5.0000000000000001E-3"/>
    <n v="0.1"/>
    <n v="0.26553572450000001"/>
    <n v="200"/>
    <x v="88"/>
  </r>
  <r>
    <x v="17"/>
    <x v="4"/>
    <n v="0.71787760379999999"/>
    <n v="8.4012127589999999E-3"/>
    <s v="mg/L"/>
    <n v="1.170284839"/>
    <n v="9515.5407599999999"/>
    <n v="5"/>
    <n v="5.0000000000000001E-3"/>
    <n v="0.1"/>
    <n v="7.1787760379999996E-2"/>
    <n v="200"/>
    <x v="89"/>
  </r>
  <r>
    <x v="18"/>
    <x v="0"/>
    <n v="23.47523451"/>
    <n v="0.16084225499999999"/>
    <s v="mg/L"/>
    <n v="0.6851571809"/>
    <n v="63035.556069999999"/>
    <n v="5"/>
    <n v="5.0000000000000001E-3"/>
    <n v="0.1"/>
    <n v="2.3475234510000003"/>
    <n v="200"/>
    <x v="90"/>
  </r>
  <r>
    <x v="18"/>
    <x v="7"/>
    <n v="26.682136310000001"/>
    <n v="0.16854022239999999"/>
    <s v="mg/L"/>
    <n v="0.63165940119999997"/>
    <n v="148806.78320000001"/>
    <n v="5"/>
    <n v="5.0000000000000001E-3"/>
    <n v="0.1"/>
    <n v="2.6682136310000004"/>
    <n v="200"/>
    <x v="91"/>
  </r>
  <r>
    <x v="18"/>
    <x v="2"/>
    <n v="4.4696177859999997"/>
    <n v="3.1107331299999999E-2"/>
    <s v="mg/L"/>
    <n v="0.69597296210000004"/>
    <n v="19847.834429999999"/>
    <n v="5"/>
    <n v="5.0000000000000001E-3"/>
    <n v="0.1"/>
    <n v="0.44696177859999997"/>
    <n v="200"/>
    <x v="92"/>
  </r>
  <r>
    <x v="18"/>
    <x v="6"/>
    <n v="2.591482332"/>
    <n v="2.283441269E-2"/>
    <s v="mg/L"/>
    <n v="0.88113325750000004"/>
    <n v="66434.259730000005"/>
    <n v="5"/>
    <n v="5.0000000000000001E-3"/>
    <n v="0.1"/>
    <n v="0.25914823320000002"/>
    <n v="200"/>
    <x v="93"/>
  </r>
  <r>
    <x v="18"/>
    <x v="4"/>
    <n v="0.6978190662"/>
    <n v="4.2805705010000002E-3"/>
    <s v="mg/L"/>
    <n v="0.61342125889999999"/>
    <n v="9249.6628010000004"/>
    <n v="5"/>
    <n v="5.0000000000000001E-3"/>
    <n v="0.1"/>
    <n v="6.978190662E-2"/>
    <n v="200"/>
    <x v="94"/>
  </r>
  <r>
    <x v="19"/>
    <x v="5"/>
    <n v="30.28616212"/>
    <n v="0.15754644600000001"/>
    <s v="mg/L"/>
    <n v="0.52019283699999996"/>
    <n v="124571.48179999999"/>
    <n v="5"/>
    <n v="5.0000000000000001E-3"/>
    <n v="0.1"/>
    <n v="3.0286162120000002"/>
    <n v="200"/>
    <x v="95"/>
  </r>
  <r>
    <x v="19"/>
    <x v="7"/>
    <n v="7.8673925379999998"/>
    <n v="2.8432165700000001E-2"/>
    <s v="mg/L"/>
    <n v="0.36139248880000002"/>
    <n v="43876.598259999999"/>
    <n v="5"/>
    <n v="5.0000000000000001E-3"/>
    <n v="0.1"/>
    <n v="0.78673925379999998"/>
    <n v="200"/>
    <x v="96"/>
  </r>
  <r>
    <x v="19"/>
    <x v="2"/>
    <n v="2.3953737780000002"/>
    <n v="5.5522842509999996E-3"/>
    <s v="mg/L"/>
    <n v="0.2317919776"/>
    <n v="10636.923430000001"/>
    <n v="5"/>
    <n v="5.0000000000000001E-3"/>
    <n v="0.1"/>
    <n v="0.23953737780000003"/>
    <n v="200"/>
    <x v="97"/>
  </r>
  <r>
    <x v="19"/>
    <x v="6"/>
    <n v="1.1561741560000001"/>
    <n v="3.4527344810000001E-3"/>
    <s v="mg/L"/>
    <n v="0.29863446290000001"/>
    <n v="29639.242839999999"/>
    <n v="5"/>
    <n v="5.0000000000000001E-3"/>
    <n v="0.1"/>
    <n v="0.11561741560000001"/>
    <n v="200"/>
    <x v="98"/>
  </r>
  <r>
    <x v="19"/>
    <x v="4"/>
    <n v="0.69447665079999998"/>
    <n v="2.9805776629999998E-3"/>
    <s v="mg/L"/>
    <n v="0.42918327909999998"/>
    <n v="9205.3587439999992"/>
    <n v="5"/>
    <n v="5.0000000000000001E-3"/>
    <n v="0.1"/>
    <n v="6.9447665079999998E-2"/>
    <n v="200"/>
    <x v="99"/>
  </r>
  <r>
    <x v="20"/>
    <x v="5"/>
    <n v="17.50207649"/>
    <n v="0.101686047"/>
    <s v="mg/L"/>
    <n v="0.58099418729999996"/>
    <n v="71988.639360000001"/>
    <n v="5"/>
    <n v="5.0000000000000001E-3"/>
    <n v="0.1"/>
    <n v="1.750207649"/>
    <n v="200"/>
    <x v="100"/>
  </r>
  <r>
    <x v="20"/>
    <x v="1"/>
    <n v="4.759712371"/>
    <n v="1.4586870219999999E-2"/>
    <s v="mg/L"/>
    <n v="0.30646537190000001"/>
    <n v="36302.156470000002"/>
    <n v="5"/>
    <n v="5.0000000000000001E-3"/>
    <n v="0.1"/>
    <n v="0.4759712371"/>
    <n v="200"/>
    <x v="101"/>
  </r>
  <r>
    <x v="20"/>
    <x v="2"/>
    <n v="1.2501214709999999"/>
    <n v="1.0792118599999999E-2"/>
    <s v="mg/L"/>
    <n v="0.86328559699999996"/>
    <n v="5551.3033009999999"/>
    <n v="5"/>
    <n v="5.0000000000000001E-3"/>
    <n v="0.1"/>
    <n v="0.1250121471"/>
    <n v="200"/>
    <x v="102"/>
  </r>
  <r>
    <x v="20"/>
    <x v="6"/>
    <n v="0.54926951459999995"/>
    <n v="2.89557523E-3"/>
    <s v="mg/L"/>
    <n v="0.52716838509999997"/>
    <n v="14080.86528"/>
    <n v="5"/>
    <n v="5.0000000000000001E-3"/>
    <n v="0.1"/>
    <n v="5.4926951459999998E-2"/>
    <n v="200"/>
    <x v="103"/>
  </r>
  <r>
    <x v="20"/>
    <x v="4"/>
    <n v="0.73325338640000004"/>
    <n v="5.1708086899999997E-3"/>
    <s v="mg/L"/>
    <n v="0.70518715450000002"/>
    <n v="9719.3483230000002"/>
    <n v="5"/>
    <n v="5.0000000000000001E-3"/>
    <n v="0.1"/>
    <n v="7.3325338640000001E-2"/>
    <n v="200"/>
    <x v="104"/>
  </r>
  <r>
    <x v="21"/>
    <x v="5"/>
    <n v="22.587822070000001"/>
    <n v="0.1143355304"/>
    <s v="mg/L"/>
    <n v="0.50618218110000002"/>
    <n v="92907.066089999993"/>
    <n v="5"/>
    <n v="5.0000000000000001E-3"/>
    <n v="0.1"/>
    <n v="2.2587822070000003"/>
    <n v="200"/>
    <x v="105"/>
  </r>
  <r>
    <x v="21"/>
    <x v="7"/>
    <n v="24.058700519999999"/>
    <n v="0.12226032320000001"/>
    <s v="mg/L"/>
    <n v="0.50817509049999998"/>
    <n v="134175.83180000001"/>
    <n v="5"/>
    <n v="5.0000000000000001E-3"/>
    <n v="0.1"/>
    <n v="2.405870052"/>
    <n v="200"/>
    <x v="106"/>
  </r>
  <r>
    <x v="21"/>
    <x v="2"/>
    <n v="2.8229823949999999"/>
    <n v="2.0954875790000001E-2"/>
    <s v="mg/L"/>
    <n v="0.74229565990000002"/>
    <n v="12535.767"/>
    <n v="5"/>
    <n v="5.0000000000000001E-3"/>
    <n v="0.1"/>
    <n v="0.28229823949999999"/>
    <n v="200"/>
    <x v="107"/>
  </r>
  <r>
    <x v="21"/>
    <x v="6"/>
    <n v="3.4035008590000002"/>
    <n v="2.537597975E-2"/>
    <s v="mg/L"/>
    <n v="0.74558464359999999"/>
    <n v="87250.859190000003"/>
    <n v="5"/>
    <n v="5.0000000000000001E-3"/>
    <n v="0.1"/>
    <n v="0.34035008590000004"/>
    <n v="200"/>
    <x v="108"/>
  </r>
  <r>
    <x v="21"/>
    <x v="4"/>
    <n v="0.80002252439999999"/>
    <n v="1.101372278E-2"/>
    <s v="mg/L"/>
    <n v="1.376676587"/>
    <n v="10604.38005"/>
    <n v="5"/>
    <n v="5.0000000000000001E-3"/>
    <n v="0.1"/>
    <n v="8.0002252440000005E-2"/>
    <n v="200"/>
    <x v="109"/>
  </r>
  <r>
    <x v="22"/>
    <x v="5"/>
    <n v="22.491081319999999"/>
    <n v="4.7570485580000002E-2"/>
    <s v="mg/L"/>
    <n v="0.21150821920000001"/>
    <n v="92509.157040000006"/>
    <n v="5"/>
    <n v="5.0000000000000001E-3"/>
    <n v="0.1"/>
    <n v="2.2491081319999999"/>
    <n v="200"/>
    <x v="110"/>
  </r>
  <r>
    <x v="22"/>
    <x v="7"/>
    <n v="11.894767999999999"/>
    <n v="2.529618548E-2"/>
    <s v="mg/L"/>
    <n v="0.21266648899999999"/>
    <n v="66337.348039999997"/>
    <n v="5"/>
    <n v="5.0000000000000001E-3"/>
    <n v="0.1"/>
    <n v="1.1894768"/>
    <n v="200"/>
    <x v="111"/>
  </r>
  <r>
    <x v="22"/>
    <x v="2"/>
    <n v="2.0989315089999998"/>
    <n v="1.3576984760000001E-2"/>
    <s v="mg/L"/>
    <n v="0.64685220560000001"/>
    <n v="9320.5385929999993"/>
    <n v="5"/>
    <n v="5.0000000000000001E-3"/>
    <n v="0.1"/>
    <n v="0.20989315089999999"/>
    <n v="200"/>
    <x v="112"/>
  </r>
  <r>
    <x v="22"/>
    <x v="6"/>
    <n v="1.9738565340000001"/>
    <n v="5.8207587529999997E-3"/>
    <s v="mg/L"/>
    <n v="0.29489269620000003"/>
    <n v="50601.038659999998"/>
    <n v="5"/>
    <n v="5.0000000000000001E-3"/>
    <n v="0.1"/>
    <n v="0.19738565340000003"/>
    <n v="200"/>
    <x v="113"/>
  </r>
  <r>
    <x v="22"/>
    <x v="4"/>
    <n v="1.084417451"/>
    <n v="3.4883749599999999E-3"/>
    <s v="mg/L"/>
    <n v="0.32168192750000002"/>
    <n v="14374.063770000001"/>
    <n v="5"/>
    <n v="5.0000000000000001E-3"/>
    <n v="0.1"/>
    <n v="0.1084417451"/>
    <n v="200"/>
    <x v="114"/>
  </r>
  <r>
    <x v="23"/>
    <x v="5"/>
    <n v="0.19756938730000001"/>
    <n v="4.6574819960000001E-3"/>
    <s v="mg/L"/>
    <n v="2.3573905150000001"/>
    <n v="812.63222570000005"/>
    <n v="5"/>
    <n v="5.0000000000000001E-3"/>
    <n v="0.1"/>
    <n v="1.9756938730000003E-2"/>
    <n v="200"/>
    <x v="115"/>
  </r>
  <r>
    <x v="23"/>
    <x v="1"/>
    <n v="97.202060979999999"/>
    <n v="1.3763579050000001"/>
    <s v="mg/L"/>
    <n v="1.4159760509999999"/>
    <n v="741356.65179999999"/>
    <n v="5"/>
    <n v="5.0000000000000001E-3"/>
    <n v="0.1"/>
    <n v="9.7202060980000002"/>
    <n v="200"/>
    <x v="116"/>
  </r>
  <r>
    <x v="23"/>
    <x v="2"/>
    <n v="3.5564719239999998"/>
    <n v="6.7604860030000005E-2"/>
    <s v="mg/L"/>
    <n v="1.9008967729999999"/>
    <n v="15792.90876"/>
    <n v="5"/>
    <n v="5.0000000000000001E-3"/>
    <n v="0.1"/>
    <n v="0.35564719239999998"/>
    <n v="200"/>
    <x v="117"/>
  </r>
  <r>
    <x v="23"/>
    <x v="6"/>
    <n v="7.5056036900000001"/>
    <n v="0.11046679149999999"/>
    <s v="mg/L"/>
    <n v="1.471790892"/>
    <n v="192410.81400000001"/>
    <n v="5"/>
    <n v="5.0000000000000001E-3"/>
    <n v="0.1"/>
    <n v="0.75056036900000001"/>
    <n v="200"/>
    <x v="118"/>
  </r>
  <r>
    <x v="23"/>
    <x v="4"/>
    <n v="0.52813989780000004"/>
    <n v="2.901326903E-2"/>
    <s v="mg/L"/>
    <n v="5.4934817740000002"/>
    <n v="7000.5481399999999"/>
    <n v="5"/>
    <n v="5.0000000000000001E-3"/>
    <n v="0.1"/>
    <n v="5.2813989780000008E-2"/>
    <n v="200"/>
    <x v="119"/>
  </r>
  <r>
    <x v="24"/>
    <x v="0"/>
    <n v="0.1729419398"/>
    <n v="2.2887457779999999E-3"/>
    <s v="mg/L"/>
    <n v="1.323418588"/>
    <n v="464.38263869999997"/>
    <n v="5"/>
    <n v="5.0000000000000001E-3"/>
    <n v="0.1"/>
    <n v="1.7294193980000001E-2"/>
    <n v="200"/>
    <x v="120"/>
  </r>
  <r>
    <x v="24"/>
    <x v="1"/>
    <n v="96.512238319999994"/>
    <n v="0.57691472939999999"/>
    <s v="mg/L"/>
    <n v="0.59776328830000003"/>
    <n v="736095.39899999998"/>
    <n v="5"/>
    <n v="5.0000000000000001E-3"/>
    <n v="0.1"/>
    <n v="9.6512238319999994"/>
    <n v="200"/>
    <x v="121"/>
  </r>
  <r>
    <x v="24"/>
    <x v="2"/>
    <n v="2.032182084"/>
    <n v="2.522647976E-2"/>
    <s v="mg/L"/>
    <n v="1.2413493819999999"/>
    <n v="9024.1303549999993"/>
    <n v="5"/>
    <n v="5.0000000000000001E-3"/>
    <n v="0.1"/>
    <n v="0.20321820840000002"/>
    <n v="200"/>
    <x v="122"/>
  </r>
  <r>
    <x v="24"/>
    <x v="6"/>
    <n v="6.9036620790000001"/>
    <n v="6.9519696249999999E-2"/>
    <s v="mg/L"/>
    <n v="1.0069973800000001"/>
    <n v="176979.66680000001"/>
    <n v="5"/>
    <n v="5.0000000000000001E-3"/>
    <n v="0.1"/>
    <n v="0.69036620790000003"/>
    <n v="200"/>
    <x v="123"/>
  </r>
  <r>
    <x v="24"/>
    <x v="4"/>
    <n v="0.78611878030000004"/>
    <n v="2.293467867E-2"/>
    <s v="mg/L"/>
    <n v="2.917457164"/>
    <n v="10420.084500000001"/>
    <n v="5"/>
    <n v="5.0000000000000001E-3"/>
    <n v="0.1"/>
    <n v="7.8611878030000013E-2"/>
    <n v="200"/>
    <x v="124"/>
  </r>
  <r>
    <x v="25"/>
    <x v="0"/>
    <n v="38.710224859999997"/>
    <n v="0.57741149950000004"/>
    <s v="mg/L"/>
    <n v="1.491625279"/>
    <n v="103944.4589"/>
    <n v="5"/>
    <n v="5.0000000000000001E-3"/>
    <n v="0.1"/>
    <n v="3.8710224859999998"/>
    <n v="200"/>
    <x v="125"/>
  </r>
  <r>
    <x v="25"/>
    <x v="1"/>
    <n v="19.490677460000001"/>
    <n v="0.46319222669999999"/>
    <s v="mg/L"/>
    <n v="2.3764808980000001"/>
    <n v="148654.70170000001"/>
    <n v="5"/>
    <n v="5.0000000000000001E-3"/>
    <n v="0.1"/>
    <n v="1.9490677460000001"/>
    <n v="200"/>
    <x v="126"/>
  </r>
  <r>
    <x v="25"/>
    <x v="2"/>
    <n v="4.0727212079999999"/>
    <n v="8.3768589249999997E-2"/>
    <s v="mg/L"/>
    <n v="2.0568211029999999"/>
    <n v="18085.371070000001"/>
    <n v="5"/>
    <n v="5.0000000000000001E-3"/>
    <n v="0.1"/>
    <n v="0.40727212080000003"/>
    <n v="200"/>
    <x v="127"/>
  </r>
  <r>
    <x v="25"/>
    <x v="3"/>
    <n v="3.4959058729999999"/>
    <n v="5.565248398E-2"/>
    <s v="mg/L"/>
    <n v="1.591933136"/>
    <n v="3662.4986690000001"/>
    <n v="5"/>
    <n v="5.0000000000000001E-3"/>
    <n v="0.1"/>
    <n v="0.34959058730000003"/>
    <n v="200"/>
    <x v="128"/>
  </r>
  <r>
    <x v="25"/>
    <x v="4"/>
    <n v="1.599455681"/>
    <n v="2.8356536960000001E-2"/>
    <s v="mg/L"/>
    <n v="1.772886695"/>
    <n v="21200.947970000001"/>
    <n v="5"/>
    <n v="5.0000000000000001E-3"/>
    <n v="0.1"/>
    <n v="0.15994556810000002"/>
    <n v="200"/>
    <x v="129"/>
  </r>
  <r>
    <x v="26"/>
    <x v="5"/>
    <n v="24.353749910000001"/>
    <n v="0.2063225185"/>
    <s v="mg/L"/>
    <n v="0.847189937"/>
    <n v="100170.5895"/>
    <n v="5"/>
    <n v="5.0000000000000001E-3"/>
    <n v="0.1"/>
    <n v="2.4353749910000002"/>
    <n v="200"/>
    <x v="130"/>
  </r>
  <r>
    <x v="26"/>
    <x v="7"/>
    <n v="9.1627377110000001"/>
    <n v="6.3541436379999996E-2"/>
    <s v="mg/L"/>
    <n v="0.69347653929999997"/>
    <n v="51100.762999999999"/>
    <n v="5"/>
    <n v="5.0000000000000001E-3"/>
    <n v="0.1"/>
    <n v="0.91627377110000008"/>
    <n v="200"/>
    <x v="131"/>
  </r>
  <r>
    <x v="26"/>
    <x v="2"/>
    <n v="1.9539171120000001"/>
    <n v="1.17230605E-2"/>
    <s v="mg/L"/>
    <n v="0.59997736989999995"/>
    <n v="8676.5860479999992"/>
    <n v="5"/>
    <n v="5.0000000000000001E-3"/>
    <n v="0.1"/>
    <n v="0.19539171120000001"/>
    <n v="200"/>
    <x v="132"/>
  </r>
  <r>
    <x v="26"/>
    <x v="3"/>
    <n v="1.644005009"/>
    <n v="5.5900811350000001E-3"/>
    <s v="mg/L"/>
    <n v="0.3400282301"/>
    <n v="1722.347906"/>
    <n v="5"/>
    <n v="5.0000000000000001E-3"/>
    <n v="0.1"/>
    <n v="0.16440050090000002"/>
    <n v="200"/>
    <x v="133"/>
  </r>
  <r>
    <x v="26"/>
    <x v="4"/>
    <n v="1.1588580040000001"/>
    <n v="1.9458379139999999E-2"/>
    <s v="mg/L"/>
    <n v="1.679099516"/>
    <n v="15360.78088"/>
    <n v="5"/>
    <n v="5.0000000000000001E-3"/>
    <n v="0.1"/>
    <n v="0.11588580040000002"/>
    <n v="200"/>
    <x v="134"/>
  </r>
  <r>
    <x v="27"/>
    <x v="5"/>
    <n v="2.2107349890000001"/>
    <n v="4.8395385050000002E-3"/>
    <s v="mg/L"/>
    <n v="0.21891083859999999"/>
    <n v="9093.0812669999996"/>
    <n v="5"/>
    <n v="5.0000000000000001E-3"/>
    <n v="0.1"/>
    <n v="0.22107349890000003"/>
    <n v="200"/>
    <x v="135"/>
  </r>
  <r>
    <x v="27"/>
    <x v="1"/>
    <n v="70.115566950000002"/>
    <n v="0.45740421780000001"/>
    <s v="mg/L"/>
    <n v="0.65235758300000002"/>
    <n v="534768.92799999996"/>
    <n v="5"/>
    <n v="5.0000000000000001E-3"/>
    <n v="0.1"/>
    <n v="7.0115566950000003"/>
    <n v="200"/>
    <x v="136"/>
  </r>
  <r>
    <x v="27"/>
    <x v="2"/>
    <n v="6.4198795219999996"/>
    <n v="2.4313316389999999E-2"/>
    <s v="mg/L"/>
    <n v="0.3787192003"/>
    <n v="28508.18837"/>
    <n v="5"/>
    <n v="5.0000000000000001E-3"/>
    <n v="0.1"/>
    <n v="0.64198795220000004"/>
    <n v="200"/>
    <x v="137"/>
  </r>
  <r>
    <x v="27"/>
    <x v="3"/>
    <n v="11.45347817"/>
    <n v="3.7086041710000003E-2"/>
    <s v="mg/L"/>
    <n v="0.32379720070000001"/>
    <n v="11999.278609999999"/>
    <n v="5"/>
    <n v="5.0000000000000001E-3"/>
    <n v="0.1"/>
    <n v="1.145347817"/>
    <n v="200"/>
    <x v="138"/>
  </r>
  <r>
    <x v="27"/>
    <x v="4"/>
    <n v="0.88910184349999999"/>
    <n v="2.7768551229999999E-3"/>
    <s v="mg/L"/>
    <n v="0.31232137729999998"/>
    <n v="11785.1355"/>
    <n v="5"/>
    <n v="5.0000000000000001E-3"/>
    <n v="0.1"/>
    <n v="8.8910184350000004E-2"/>
    <n v="200"/>
    <x v="139"/>
  </r>
  <r>
    <x v="28"/>
    <x v="5"/>
    <n v="16.154909060000001"/>
    <n v="0.11145221819999999"/>
    <s v="mg/L"/>
    <n v="0.68989690829999994"/>
    <n v="66447.539709999997"/>
    <n v="5"/>
    <n v="5.0000000000000001E-3"/>
    <n v="0.1"/>
    <n v="1.6154909060000002"/>
    <n v="200"/>
    <x v="140"/>
  </r>
  <r>
    <x v="28"/>
    <x v="1"/>
    <n v="19.279824519999998"/>
    <n v="4.198294801E-2"/>
    <s v="mg/L"/>
    <n v="0.2177558617"/>
    <n v="147046.5338"/>
    <n v="5"/>
    <n v="5.0000000000000001E-3"/>
    <n v="0.1"/>
    <n v="1.927982452"/>
    <n v="200"/>
    <x v="141"/>
  </r>
  <r>
    <x v="28"/>
    <x v="2"/>
    <n v="3.3881732879999999"/>
    <n v="4.0803081069999997E-2"/>
    <s v="mg/L"/>
    <n v="1.20427964"/>
    <n v="15045.55997"/>
    <n v="5"/>
    <n v="5.0000000000000001E-3"/>
    <n v="0.1"/>
    <n v="0.33881732880000004"/>
    <n v="200"/>
    <x v="142"/>
  </r>
  <r>
    <x v="28"/>
    <x v="6"/>
    <n v="4.0572975229999999"/>
    <n v="1.465441782E-2"/>
    <s v="mg/L"/>
    <n v="0.3611866702"/>
    <n v="104011.3429"/>
    <n v="5"/>
    <n v="5.0000000000000001E-3"/>
    <n v="0.1"/>
    <n v="0.40572975230000002"/>
    <n v="200"/>
    <x v="143"/>
  </r>
  <r>
    <x v="28"/>
    <x v="4"/>
    <n v="0.86575307050000005"/>
    <n v="2.2296360880000001E-2"/>
    <s v="mg/L"/>
    <n v="2.575371852"/>
    <n v="11475.645130000001"/>
    <n v="5"/>
    <n v="5.0000000000000001E-3"/>
    <n v="0.1"/>
    <n v="8.6575307050000008E-2"/>
    <n v="200"/>
    <x v="144"/>
  </r>
  <r>
    <x v="29"/>
    <x v="0"/>
    <n v="6.3675569200000002"/>
    <n v="5.4648276330000002E-2"/>
    <s v="mg/L"/>
    <n v="0.85822988339999995"/>
    <n v="17098.124879999999"/>
    <n v="5"/>
    <n v="5.0000000000000001E-3"/>
    <n v="0.1"/>
    <n v="0.63675569200000004"/>
    <n v="200"/>
    <x v="145"/>
  </r>
  <r>
    <x v="29"/>
    <x v="1"/>
    <n v="4.2317289029999996"/>
    <n v="2.7562776019999999E-2"/>
    <s v="mg/L"/>
    <n v="0.6513360534"/>
    <n v="32275.24539"/>
    <n v="5"/>
    <n v="5.0000000000000001E-3"/>
    <n v="0.1"/>
    <n v="0.42317289029999999"/>
    <n v="200"/>
    <x v="146"/>
  </r>
  <r>
    <x v="29"/>
    <x v="2"/>
    <n v="0.61764719040000005"/>
    <n v="1.179099112E-2"/>
    <s v="mg/L"/>
    <n v="1.9090172030000001"/>
    <n v="2742.7309789999999"/>
    <n v="5"/>
    <n v="5.0000000000000001E-3"/>
    <n v="0.1"/>
    <n v="6.1764719040000006E-2"/>
    <n v="200"/>
    <x v="147"/>
  </r>
  <r>
    <x v="29"/>
    <x v="6"/>
    <n v="0.50705133729999996"/>
    <n v="5.3011471360000003E-3"/>
    <s v="mg/L"/>
    <n v="1.0454852880000001"/>
    <n v="12998.576069999999"/>
    <n v="5"/>
    <n v="5.0000000000000001E-3"/>
    <n v="0.1"/>
    <n v="5.0705133729999997E-2"/>
    <n v="200"/>
    <x v="148"/>
  </r>
  <r>
    <x v="29"/>
    <x v="4"/>
    <n v="0.6219216809"/>
    <n v="1.2656873060000001E-2"/>
    <s v="mg/L"/>
    <n v="2.0351233039999999"/>
    <n v="8243.6352270000007"/>
    <n v="5"/>
    <n v="5.0000000000000001E-3"/>
    <n v="0.1"/>
    <n v="6.219216809E-2"/>
    <n v="200"/>
    <x v="149"/>
  </r>
  <r>
    <x v="30"/>
    <x v="0"/>
    <n v="11.080884060000001"/>
    <n v="7.5146399890000007E-2"/>
    <s v="mg/L"/>
    <n v="0.6781624959"/>
    <n v="29754.322069999998"/>
    <n v="5"/>
    <n v="5.0000000000000001E-3"/>
    <n v="0.1"/>
    <n v="1.108088406"/>
    <n v="200"/>
    <x v="150"/>
  </r>
  <r>
    <x v="30"/>
    <x v="7"/>
    <n v="7.1072851789999998"/>
    <n v="4.263399969E-2"/>
    <s v="mg/L"/>
    <n v="0.59986336019999997"/>
    <n v="39637.465020000003"/>
    <n v="5"/>
    <n v="5.0000000000000001E-3"/>
    <n v="0.1"/>
    <n v="0.71072851790000002"/>
    <n v="200"/>
    <x v="151"/>
  </r>
  <r>
    <x v="30"/>
    <x v="2"/>
    <n v="1.974307456"/>
    <n v="1.979241298E-2"/>
    <s v="mg/L"/>
    <n v="1.002499024"/>
    <n v="8767.1316349999997"/>
    <n v="5"/>
    <n v="5.0000000000000001E-3"/>
    <n v="0.1"/>
    <n v="0.19743074560000001"/>
    <n v="200"/>
    <x v="152"/>
  </r>
  <r>
    <x v="30"/>
    <x v="6"/>
    <n v="0.85395898349999999"/>
    <n v="6.0957190100000003E-3"/>
    <s v="mg/L"/>
    <n v="0.71381871119999996"/>
    <n v="21891.769130000001"/>
    <n v="5"/>
    <n v="5.0000000000000001E-3"/>
    <n v="0.1"/>
    <n v="8.5395898349999999E-2"/>
    <n v="200"/>
    <x v="153"/>
  </r>
  <r>
    <x v="30"/>
    <x v="4"/>
    <n v="1.042450952"/>
    <n v="1.5132568969999999E-2"/>
    <s v="mg/L"/>
    <n v="1.451633666"/>
    <n v="13817.79355"/>
    <n v="5"/>
    <n v="5.0000000000000001E-3"/>
    <n v="0.1"/>
    <n v="0.10424509520000001"/>
    <n v="200"/>
    <x v="154"/>
  </r>
  <r>
    <x v="31"/>
    <x v="5"/>
    <n v="8.6839417529999992"/>
    <n v="0.16811487980000001"/>
    <s v="mg/L"/>
    <n v="1.9359282289999999"/>
    <n v="35718.341849999997"/>
    <n v="5"/>
    <n v="5.0000000000000001E-3"/>
    <n v="0.1"/>
    <n v="0.86839417529999996"/>
    <n v="200"/>
    <x v="155"/>
  </r>
  <r>
    <x v="31"/>
    <x v="7"/>
    <n v="2.9483577460000001"/>
    <n v="5.2722526360000001E-2"/>
    <s v="mg/L"/>
    <n v="1.7881997679999999"/>
    <n v="16443.04739"/>
    <n v="5"/>
    <n v="5.0000000000000001E-3"/>
    <n v="0.1"/>
    <n v="0.29483577460000004"/>
    <n v="200"/>
    <x v="156"/>
  </r>
  <r>
    <x v="31"/>
    <x v="2"/>
    <n v="0.76683353109999997"/>
    <n v="1.5943847279999999E-2"/>
    <s v="mg/L"/>
    <n v="2.0791797220000001"/>
    <n v="3405.209503"/>
    <n v="5"/>
    <n v="5.0000000000000001E-3"/>
    <n v="0.1"/>
    <n v="7.6683353110000005E-2"/>
    <n v="200"/>
    <x v="157"/>
  </r>
  <r>
    <x v="31"/>
    <x v="6"/>
    <n v="0.36296606419999999"/>
    <n v="7.1807448909999997E-3"/>
    <s v="mg/L"/>
    <n v="1.9783515869999999"/>
    <n v="9304.8605750000006"/>
    <n v="5"/>
    <n v="5.0000000000000001E-3"/>
    <n v="0.1"/>
    <n v="3.6296606420000002E-2"/>
    <n v="200"/>
    <x v="158"/>
  </r>
  <r>
    <x v="31"/>
    <x v="4"/>
    <n v="0.61064762669999995"/>
    <n v="1.191414052E-2"/>
    <s v="mg/L"/>
    <n v="1.951066376"/>
    <n v="8094.1964900000003"/>
    <n v="5"/>
    <n v="5.0000000000000001E-3"/>
    <n v="0.1"/>
    <n v="6.1064762669999995E-2"/>
    <n v="200"/>
    <x v="159"/>
  </r>
  <r>
    <x v="32"/>
    <x v="5"/>
    <n v="12.626659399999999"/>
    <n v="3.8811844900000003E-2"/>
    <s v="mg/L"/>
    <n v="0.30738015219999998"/>
    <n v="51935.324979999998"/>
    <n v="5"/>
    <n v="5.0000000000000001E-3"/>
    <n v="0.1"/>
    <n v="1.26266594"/>
    <n v="200"/>
    <x v="160"/>
  </r>
  <r>
    <x v="32"/>
    <x v="1"/>
    <n v="6.7494279539999997"/>
    <n v="2.5379742730000002E-2"/>
    <s v="mg/L"/>
    <n v="0.37602805610000001"/>
    <n v="51477.646249999998"/>
    <n v="5"/>
    <n v="5.0000000000000001E-3"/>
    <n v="0.1"/>
    <n v="0.67494279540000002"/>
    <n v="200"/>
    <x v="161"/>
  </r>
  <r>
    <x v="32"/>
    <x v="2"/>
    <n v="0.89188494460000001"/>
    <n v="8.6804902549999993E-3"/>
    <s v="mg/L"/>
    <n v="0.97327467030000003"/>
    <n v="3960.5142000000001"/>
    <n v="5"/>
    <n v="5.0000000000000001E-3"/>
    <n v="0.1"/>
    <n v="8.9188494460000003E-2"/>
    <n v="200"/>
    <x v="162"/>
  </r>
  <r>
    <x v="32"/>
    <x v="6"/>
    <n v="0.43847620819999999"/>
    <n v="4.7150169680000003E-3"/>
    <s v="mg/L"/>
    <n v="1.07531877"/>
    <n v="11240.61003"/>
    <n v="5"/>
    <n v="5.0000000000000001E-3"/>
    <n v="0.1"/>
    <n v="4.3847620820000002E-2"/>
    <n v="200"/>
    <x v="163"/>
  </r>
  <r>
    <x v="32"/>
    <x v="4"/>
    <n v="0.80613078130000004"/>
    <n v="6.2545944780000003E-3"/>
    <s v="mg/L"/>
    <n v="0.77587838379999996"/>
    <n v="10685.34562"/>
    <n v="5"/>
    <n v="5.0000000000000001E-3"/>
    <n v="0.1"/>
    <n v="8.0613078130000015E-2"/>
    <n v="200"/>
    <x v="164"/>
  </r>
  <r>
    <x v="33"/>
    <x v="0"/>
    <n v="8.6104594149999993"/>
    <n v="0.2052494715"/>
    <s v="mg/L"/>
    <n v="2.3837226519999999"/>
    <n v="23120.752929999999"/>
    <n v="5"/>
    <n v="5.0000000000000001E-3"/>
    <n v="0.1"/>
    <n v="0.86104594150000002"/>
    <n v="200"/>
    <x v="165"/>
  </r>
  <r>
    <x v="33"/>
    <x v="7"/>
    <n v="2.4283046009999998"/>
    <n v="5.3901610760000003E-2"/>
    <s v="mg/L"/>
    <n v="2.2197219709999998"/>
    <n v="13542.701080000001"/>
    <n v="5"/>
    <n v="5.0000000000000001E-3"/>
    <n v="0.1"/>
    <n v="0.24283046009999998"/>
    <n v="200"/>
    <x v="166"/>
  </r>
  <r>
    <x v="33"/>
    <x v="2"/>
    <n v="0.58863977850000004"/>
    <n v="2.4803912559999999E-2"/>
    <s v="mg/L"/>
    <n v="4.2137676500000003"/>
    <n v="2613.9203440000001"/>
    <n v="5"/>
    <n v="5.0000000000000001E-3"/>
    <n v="0.1"/>
    <n v="5.8863977850000006E-2"/>
    <n v="200"/>
    <x v="167"/>
  </r>
  <r>
    <x v="33"/>
    <x v="6"/>
    <n v="0.36351978460000001"/>
    <n v="8.5915774219999996E-4"/>
    <s v="mg/L"/>
    <n v="0.23634414919999999"/>
    <n v="9319.0555409999997"/>
    <n v="5"/>
    <n v="5.0000000000000001E-3"/>
    <n v="0.1"/>
    <n v="3.6351978460000003E-2"/>
    <n v="200"/>
    <x v="168"/>
  </r>
  <r>
    <x v="33"/>
    <x v="4"/>
    <n v="0.69124766410000005"/>
    <n v="3.4205223379999997E-2"/>
    <s v="mg/L"/>
    <n v="4.9483311350000001"/>
    <n v="9162.558196"/>
    <n v="5"/>
    <n v="5.0000000000000001E-3"/>
    <n v="0.1"/>
    <n v="6.912476641000001E-2"/>
    <n v="200"/>
    <x v="169"/>
  </r>
  <r>
    <x v="34"/>
    <x v="5"/>
    <n v="5.8246868730000001"/>
    <n v="8.1391763480000004E-2"/>
    <s v="mg/L"/>
    <n v="1.3973586090000001"/>
    <n v="23957.80198"/>
    <n v="5"/>
    <n v="5.0000000000000001E-3"/>
    <n v="0.1"/>
    <n v="0.58246868730000001"/>
    <n v="200"/>
    <x v="170"/>
  </r>
  <r>
    <x v="34"/>
    <x v="7"/>
    <n v="28.59568221"/>
    <n v="0.33098411620000001"/>
    <s v="mg/L"/>
    <n v="1.1574618640000001"/>
    <n v="159478.66510000001"/>
    <n v="5"/>
    <n v="5.0000000000000001E-3"/>
    <n v="0.1"/>
    <n v="2.859568221"/>
    <n v="200"/>
    <x v="171"/>
  </r>
  <r>
    <x v="34"/>
    <x v="2"/>
    <n v="4.3548379329999998"/>
    <n v="6.9655352579999996E-2"/>
    <s v="mg/L"/>
    <n v="1.5994935669999999"/>
    <n v="19338.141739999999"/>
    <n v="5"/>
    <n v="5.0000000000000001E-3"/>
    <n v="0.1"/>
    <n v="0.43548379329999998"/>
    <n v="200"/>
    <x v="172"/>
  </r>
  <r>
    <x v="34"/>
    <x v="6"/>
    <n v="2.3712619450000001"/>
    <n v="3.7922080589999997E-2"/>
    <s v="mg/L"/>
    <n v="1.5992362490000001"/>
    <n v="60788.773280000001"/>
    <n v="5"/>
    <n v="5.0000000000000001E-3"/>
    <n v="0.1"/>
    <n v="0.23712619450000003"/>
    <n v="200"/>
    <x v="173"/>
  </r>
  <r>
    <x v="34"/>
    <x v="4"/>
    <n v="0.7887145538"/>
    <n v="1.7003958100000001E-2"/>
    <s v="mg/L"/>
    <n v="2.1559077389999999"/>
    <n v="10454.491749999999"/>
    <n v="5"/>
    <n v="5.0000000000000001E-3"/>
    <n v="0.1"/>
    <n v="7.8871455380000011E-2"/>
    <n v="200"/>
    <x v="174"/>
  </r>
  <r>
    <x v="35"/>
    <x v="0"/>
    <n v="5.6802703470000004"/>
    <n v="1.9562281099999999E-2"/>
    <s v="mg/L"/>
    <n v="0.34438996570000002"/>
    <n v="15252.627179999999"/>
    <n v="5"/>
    <n v="5.0000000000000001E-3"/>
    <n v="0.1"/>
    <n v="0.56802703470000004"/>
    <n v="200"/>
    <x v="175"/>
  </r>
  <r>
    <x v="35"/>
    <x v="7"/>
    <n v="10.265246940000001"/>
    <n v="0.13245746150000001"/>
    <s v="mg/L"/>
    <n v="1.290348515"/>
    <n v="57249.478029999998"/>
    <n v="5"/>
    <n v="5.0000000000000001E-3"/>
    <n v="0.1"/>
    <n v="1.0265246940000001"/>
    <n v="200"/>
    <x v="176"/>
  </r>
  <r>
    <x v="35"/>
    <x v="2"/>
    <n v="0.99706513600000002"/>
    <n v="3.596942558E-3"/>
    <s v="mg/L"/>
    <n v="0.36075301679999999"/>
    <n v="4427.5785260000002"/>
    <n v="5"/>
    <n v="5.0000000000000001E-3"/>
    <n v="0.1"/>
    <n v="9.9706513600000005E-2"/>
    <n v="200"/>
    <x v="177"/>
  </r>
  <r>
    <x v="35"/>
    <x v="6"/>
    <n v="0.84218893130000005"/>
    <n v="3.6859487630000001E-3"/>
    <s v="mg/L"/>
    <n v="0.43766293119999999"/>
    <n v="21590.036520000001"/>
    <n v="5"/>
    <n v="5.0000000000000001E-3"/>
    <n v="0.1"/>
    <n v="8.4218893130000014E-2"/>
    <n v="200"/>
    <x v="178"/>
  </r>
  <r>
    <x v="35"/>
    <x v="4"/>
    <n v="0.82962078149999996"/>
    <n v="1.8299543889999999E-2"/>
    <s v="mg/L"/>
    <n v="2.2057721190000001"/>
    <n v="10996.70796"/>
    <n v="5"/>
    <n v="5.0000000000000001E-3"/>
    <n v="0.1"/>
    <n v="8.2962078150000007E-2"/>
    <n v="200"/>
    <x v="179"/>
  </r>
  <r>
    <x v="36"/>
    <x v="0"/>
    <n v="8.4702791939999997"/>
    <n v="5.4087676090000002E-2"/>
    <s v="mg/L"/>
    <n v="0.63855836219999995"/>
    <n v="22744.34186"/>
    <n v="5"/>
    <n v="5.0000000000000001E-3"/>
    <n v="0.1"/>
    <n v="0.8470279194"/>
    <n v="200"/>
    <x v="180"/>
  </r>
  <r>
    <x v="36"/>
    <x v="1"/>
    <n v="20.374595469999999"/>
    <n v="0.2124533787"/>
    <s v="mg/L"/>
    <n v="1.042736672"/>
    <n v="155396.31289999999"/>
    <n v="5"/>
    <n v="5.0000000000000001E-3"/>
    <n v="0.1"/>
    <n v="2.0374595470000001"/>
    <n v="200"/>
    <x v="181"/>
  </r>
  <r>
    <x v="36"/>
    <x v="2"/>
    <n v="4.4950339420000001"/>
    <n v="2.776233845E-2"/>
    <s v="mg/L"/>
    <n v="0.61762244300000002"/>
    <n v="19960.697690000001"/>
    <n v="5"/>
    <n v="5.0000000000000001E-3"/>
    <n v="0.1"/>
    <n v="0.44950339420000002"/>
    <n v="200"/>
    <x v="182"/>
  </r>
  <r>
    <x v="36"/>
    <x v="6"/>
    <n v="2.453917068"/>
    <n v="1.998016691E-2"/>
    <s v="mg/L"/>
    <n v="0.81421524670000001"/>
    <n v="62907.688719999998"/>
    <n v="5"/>
    <n v="5.0000000000000001E-3"/>
    <n v="0.1"/>
    <n v="0.2453917068"/>
    <n v="200"/>
    <x v="183"/>
  </r>
  <r>
    <x v="36"/>
    <x v="4"/>
    <n v="0.94278811600000001"/>
    <n v="1.006860989E-2"/>
    <s v="mg/L"/>
    <n v="1.0679610530000001"/>
    <n v="12496.75251"/>
    <n v="5"/>
    <n v="5.0000000000000001E-3"/>
    <n v="0.1"/>
    <n v="9.4278811600000012E-2"/>
    <n v="200"/>
    <x v="184"/>
  </r>
  <r>
    <x v="37"/>
    <x v="0"/>
    <n v="3.398714488"/>
    <n v="1.2078558059999999E-2"/>
    <s v="mg/L"/>
    <n v="0.3553860761"/>
    <n v="9126.2073459999992"/>
    <n v="5"/>
    <n v="5.0000000000000001E-3"/>
    <n v="0.1"/>
    <n v="0.33987144880000003"/>
    <n v="200"/>
    <x v="185"/>
  </r>
  <r>
    <x v="37"/>
    <x v="1"/>
    <n v="5.8868872830000001"/>
    <n v="2.0561285070000001E-2"/>
    <s v="mg/L"/>
    <n v="0.3492726136"/>
    <n v="44899.079310000001"/>
    <n v="5"/>
    <n v="5.0000000000000001E-3"/>
    <n v="0.1"/>
    <n v="0.58868872830000007"/>
    <n v="200"/>
    <x v="186"/>
  </r>
  <r>
    <x v="37"/>
    <x v="2"/>
    <n v="1.1246110199999999"/>
    <n v="9.2887594930000008E-3"/>
    <s v="mg/L"/>
    <n v="0.82595309179999998"/>
    <n v="4993.9601990000001"/>
    <n v="5"/>
    <n v="5.0000000000000001E-3"/>
    <n v="0.1"/>
    <n v="0.11246110199999999"/>
    <n v="200"/>
    <x v="187"/>
  </r>
  <r>
    <x v="37"/>
    <x v="6"/>
    <n v="0.61356572139999999"/>
    <n v="3.2762225759999999E-3"/>
    <s v="mg/L"/>
    <n v="0.53396440869999995"/>
    <n v="15729.138489999999"/>
    <n v="5"/>
    <n v="5.0000000000000001E-3"/>
    <n v="0.1"/>
    <n v="6.1356572140000003E-2"/>
    <n v="200"/>
    <x v="188"/>
  </r>
  <r>
    <x v="37"/>
    <x v="4"/>
    <n v="0.49564327079999998"/>
    <n v="3.1223842919999999E-3"/>
    <s v="mg/L"/>
    <n v="0.6299660413"/>
    <n v="6569.8020390000001"/>
    <n v="5"/>
    <n v="5.0000000000000001E-3"/>
    <n v="0.1"/>
    <n v="4.9564327079999998E-2"/>
    <n v="200"/>
    <x v="189"/>
  </r>
  <r>
    <x v="38"/>
    <x v="5"/>
    <n v="12.780782970000001"/>
    <n v="2.401306902E-2"/>
    <s v="mg/L"/>
    <n v="0.18788417800000001"/>
    <n v="52569.258070000003"/>
    <n v="5"/>
    <n v="5.0000000000000001E-3"/>
    <n v="0.1"/>
    <n v="1.2780782970000002"/>
    <n v="200"/>
    <x v="190"/>
  </r>
  <r>
    <x v="38"/>
    <x v="7"/>
    <n v="17.177282989999998"/>
    <n v="2.092621276E-2"/>
    <s v="mg/L"/>
    <n v="0.1218249287"/>
    <n v="95798.034920000006"/>
    <n v="5"/>
    <n v="5.0000000000000001E-3"/>
    <n v="0.1"/>
    <n v="1.717728299"/>
    <n v="200"/>
    <x v="191"/>
  </r>
  <r>
    <x v="38"/>
    <x v="2"/>
    <n v="3.696714917"/>
    <n v="4.0752236550000001E-2"/>
    <s v="mg/L"/>
    <n v="1.1023905679999999"/>
    <n v="16415.673350000001"/>
    <n v="5"/>
    <n v="5.0000000000000001E-3"/>
    <n v="0.1"/>
    <n v="0.36967149170000002"/>
    <n v="200"/>
    <x v="192"/>
  </r>
  <r>
    <x v="38"/>
    <x v="6"/>
    <n v="2.4866483750000001"/>
    <n v="1.6177362229999999E-2"/>
    <s v="mg/L"/>
    <n v="0.65056895010000004"/>
    <n v="63746.776109999999"/>
    <n v="5"/>
    <n v="5.0000000000000001E-3"/>
    <n v="0.1"/>
    <n v="0.24866483750000001"/>
    <n v="200"/>
    <x v="193"/>
  </r>
  <r>
    <x v="38"/>
    <x v="4"/>
    <n v="1.3091914490000001"/>
    <n v="1.301873795E-2"/>
    <s v="mg/L"/>
    <n v="0.99441055499999997"/>
    <n v="17353.466"/>
    <n v="5"/>
    <n v="5.0000000000000001E-3"/>
    <n v="0.1"/>
    <n v="0.13091914490000001"/>
    <n v="200"/>
    <x v="194"/>
  </r>
  <r>
    <x v="39"/>
    <x v="5"/>
    <n v="11.058196199999999"/>
    <n v="0.12318819390000001"/>
    <s v="mg/L"/>
    <n v="1.1139989889999999"/>
    <n v="45484.002919999999"/>
    <n v="5"/>
    <n v="5.0000000000000001E-3"/>
    <n v="0.1"/>
    <n v="1.1058196199999999"/>
    <n v="200"/>
    <x v="195"/>
  </r>
  <r>
    <x v="39"/>
    <x v="1"/>
    <n v="6.578668392"/>
    <n v="6.7962274909999995E-2"/>
    <s v="mg/L"/>
    <n v="1.033070385"/>
    <n v="50175.26915"/>
    <n v="5"/>
    <n v="5.0000000000000001E-3"/>
    <n v="0.1"/>
    <n v="0.6578668392"/>
    <n v="200"/>
    <x v="196"/>
  </r>
  <r>
    <x v="39"/>
    <x v="2"/>
    <n v="1.341530305"/>
    <n v="2.3504570369999998E-2"/>
    <s v="mg/L"/>
    <n v="1.7520715179999999"/>
    <n v="5957.2143839999999"/>
    <n v="5"/>
    <n v="5.0000000000000001E-3"/>
    <n v="0.1"/>
    <n v="0.13415303050000002"/>
    <n v="200"/>
    <x v="197"/>
  </r>
  <r>
    <x v="39"/>
    <x v="3"/>
    <n v="0.95844456700000003"/>
    <n v="1.603532559E-2"/>
    <s v="mg/L"/>
    <n v="1.673057174"/>
    <n v="1004.117982"/>
    <n v="5"/>
    <n v="5.0000000000000001E-3"/>
    <n v="0.1"/>
    <n v="9.5844456700000011E-2"/>
    <n v="200"/>
    <x v="198"/>
  </r>
  <r>
    <x v="39"/>
    <x v="4"/>
    <n v="1.437144247"/>
    <n v="1.7510783110000001E-2"/>
    <s v="mg/L"/>
    <n v="1.218442974"/>
    <n v="19049.49338"/>
    <n v="5"/>
    <n v="5.0000000000000001E-3"/>
    <n v="0.1"/>
    <n v="0.14371442470000001"/>
    <n v="200"/>
    <x v="199"/>
  </r>
  <r>
    <x v="40"/>
    <x v="0"/>
    <n v="18.681721679999999"/>
    <n v="0.26554684160000003"/>
    <s v="mg/L"/>
    <n v="1.421425959"/>
    <n v="45183.292070000003"/>
    <n v="5"/>
    <n v="5.0000000000000001E-3"/>
    <n v="0.1"/>
    <n v="1.8681721680000001"/>
    <n v="200"/>
    <x v="200"/>
  </r>
  <r>
    <x v="40"/>
    <x v="7"/>
    <n v="105.42727379999999"/>
    <n v="1.6420358639999999"/>
    <s v="mg/L"/>
    <n v="1.557505761"/>
    <n v="554864.63179999997"/>
    <n v="5"/>
    <n v="5.0000000000000001E-3"/>
    <n v="0.1"/>
    <n v="10.542727380000001"/>
    <n v="200"/>
    <x v="201"/>
  </r>
  <r>
    <x v="40"/>
    <x v="2"/>
    <n v="8.2966414650000004"/>
    <n v="7.6250075340000001E-2"/>
    <s v="mg/L"/>
    <n v="0.91904749240000005"/>
    <n v="32917.120179999998"/>
    <n v="5"/>
    <n v="5.0000000000000001E-3"/>
    <n v="0.1"/>
    <n v="0.82966414650000009"/>
    <n v="200"/>
    <x v="202"/>
  </r>
  <r>
    <x v="40"/>
    <x v="3"/>
    <n v="4.9425196070000004"/>
    <n v="4.0840279090000001E-2"/>
    <s v="mg/L"/>
    <n v="0.82630484719999997"/>
    <n v="4749.9186499999996"/>
    <n v="5"/>
    <n v="5.0000000000000001E-3"/>
    <n v="0.1"/>
    <n v="0.49425196070000005"/>
    <n v="200"/>
    <x v="203"/>
  </r>
  <r>
    <x v="40"/>
    <x v="4"/>
    <n v="2.423651451"/>
    <n v="4.027147172E-2"/>
    <s v="mg/L"/>
    <n v="1.661603269"/>
    <n v="28420.822700000001"/>
    <n v="5"/>
    <n v="5.0000000000000001E-3"/>
    <n v="0.1"/>
    <n v="0.24236514510000001"/>
    <n v="200"/>
    <x v="204"/>
  </r>
  <r>
    <x v="41"/>
    <x v="0"/>
    <n v="5.6582245359999996"/>
    <n v="1.117053919E-2"/>
    <s v="mg/L"/>
    <n v="0.1974212779"/>
    <n v="15193.429899999999"/>
    <n v="5"/>
    <n v="5.0000000000000001E-3"/>
    <n v="0.1"/>
    <n v="0.56582245359999994"/>
    <n v="200"/>
    <x v="205"/>
  </r>
  <r>
    <x v="41"/>
    <x v="7"/>
    <n v="14.78129021"/>
    <n v="5.4815712820000001E-2"/>
    <s v="mg/L"/>
    <n v="0.37084525140000002"/>
    <n v="82435.537450000003"/>
    <n v="5"/>
    <n v="5.0000000000000001E-3"/>
    <n v="0.1"/>
    <n v="1.478129021"/>
    <n v="200"/>
    <x v="206"/>
  </r>
  <r>
    <x v="41"/>
    <x v="2"/>
    <n v="1.1540910609999999"/>
    <n v="2.6061085319999998E-3"/>
    <s v="mg/L"/>
    <n v="0.2258148096"/>
    <n v="5124.8695959999995"/>
    <n v="5"/>
    <n v="5.0000000000000001E-3"/>
    <n v="0.1"/>
    <n v="0.11540910609999999"/>
    <n v="200"/>
    <x v="207"/>
  </r>
  <r>
    <x v="41"/>
    <x v="6"/>
    <n v="0.68561554469999997"/>
    <n v="1.24662453E-3"/>
    <s v="mg/L"/>
    <n v="0.18182559300000001"/>
    <n v="17576.180479999999"/>
    <n v="5"/>
    <n v="5.0000000000000001E-3"/>
    <n v="0.1"/>
    <n v="6.8561554469999994E-2"/>
    <n v="200"/>
    <x v="208"/>
  </r>
  <r>
    <x v="41"/>
    <x v="4"/>
    <n v="0.50607648640000003"/>
    <n v="4.6797077769999999E-3"/>
    <s v="mg/L"/>
    <n v="0.9247036568"/>
    <n v="6708.0953749999999"/>
    <n v="5"/>
    <n v="5.0000000000000001E-3"/>
    <n v="0.1"/>
    <n v="5.0607648640000003E-2"/>
    <n v="200"/>
    <x v="209"/>
  </r>
  <r>
    <x v="42"/>
    <x v="0"/>
    <n v="10.095996"/>
    <n v="0.49279325959999998"/>
    <s v="mg/L"/>
    <n v="4.8810762170000004"/>
    <n v="27109.706679999999"/>
    <n v="5"/>
    <n v="5.0000000000000001E-3"/>
    <n v="0.1"/>
    <n v="1.0095996"/>
    <n v="200"/>
    <x v="210"/>
  </r>
  <r>
    <x v="42"/>
    <x v="1"/>
    <n v="57.772257369999998"/>
    <n v="1.8319538259999999"/>
    <s v="mg/L"/>
    <n v="3.170992289"/>
    <n v="440626.94620000001"/>
    <n v="5"/>
    <n v="5.0000000000000001E-3"/>
    <n v="0.1"/>
    <n v="5.7772257370000002"/>
    <n v="200"/>
    <x v="211"/>
  </r>
  <r>
    <x v="42"/>
    <x v="2"/>
    <n v="6.7299276260000003"/>
    <n v="0.3250130108"/>
    <s v="mg/L"/>
    <n v="4.8293685890000004"/>
    <n v="29884.991429999998"/>
    <n v="5"/>
    <n v="5.0000000000000001E-3"/>
    <n v="0.1"/>
    <n v="0.67299276260000007"/>
    <n v="200"/>
    <x v="212"/>
  </r>
  <r>
    <x v="42"/>
    <x v="3"/>
    <n v="6.909804888"/>
    <n v="0.35752077090000001"/>
    <s v="mg/L"/>
    <n v="5.174108049"/>
    <n v="7239.0825519999999"/>
    <n v="5"/>
    <n v="5.0000000000000001E-3"/>
    <n v="0.1"/>
    <n v="0.69098048880000007"/>
    <n v="200"/>
    <x v="213"/>
  </r>
  <r>
    <x v="42"/>
    <x v="4"/>
    <n v="2.4989228969999999"/>
    <n v="0.14689428809999999"/>
    <s v="mg/L"/>
    <n v="5.8783041389999999"/>
    <n v="33123.477529999996"/>
    <n v="5"/>
    <n v="5.0000000000000001E-3"/>
    <n v="0.1"/>
    <n v="0.24989228969999999"/>
    <n v="200"/>
    <x v="214"/>
  </r>
  <r>
    <x v="43"/>
    <x v="5"/>
    <n v="7.8791881750000003"/>
    <n v="0.1064776977"/>
    <s v="mg/L"/>
    <n v="1.351379042"/>
    <n v="32408.27089"/>
    <n v="5"/>
    <n v="5.0000000000000001E-3"/>
    <n v="0.1"/>
    <n v="0.78791881750000003"/>
    <n v="200"/>
    <x v="215"/>
  </r>
  <r>
    <x v="43"/>
    <x v="7"/>
    <n v="15.90968301"/>
    <n v="0.17721017119999999"/>
    <s v="mg/L"/>
    <n v="1.1138510500000001"/>
    <n v="88728.605630000005"/>
    <n v="5"/>
    <n v="5.0000000000000001E-3"/>
    <n v="0.1"/>
    <n v="1.5909683010000002"/>
    <n v="200"/>
    <x v="216"/>
  </r>
  <r>
    <x v="43"/>
    <x v="2"/>
    <n v="1.5851480650000001"/>
    <n v="2.5782941430000001E-2"/>
    <s v="mg/L"/>
    <n v="1.6265320569999999"/>
    <n v="7039.0261190000001"/>
    <n v="5"/>
    <n v="5.0000000000000001E-3"/>
    <n v="0.1"/>
    <n v="0.15851480650000002"/>
    <n v="200"/>
    <x v="217"/>
  </r>
  <r>
    <x v="43"/>
    <x v="6"/>
    <n v="1.737480361"/>
    <n v="3.0012934719999999E-2"/>
    <s v="mg/L"/>
    <n v="1.7273826750000001"/>
    <n v="44541.388579999999"/>
    <n v="5"/>
    <n v="5.0000000000000001E-3"/>
    <n v="0.1"/>
    <n v="0.1737480361"/>
    <n v="200"/>
    <x v="218"/>
  </r>
  <r>
    <x v="43"/>
    <x v="4"/>
    <n v="1.5208138920000001"/>
    <n v="2.6889200169999999E-2"/>
    <s v="mg/L"/>
    <n v="1.7680796000000001"/>
    <n v="20158.54304"/>
    <n v="5"/>
    <n v="5.0000000000000001E-3"/>
    <n v="0.1"/>
    <n v="0.15208138920000003"/>
    <n v="200"/>
    <x v="219"/>
  </r>
  <r>
    <x v="44"/>
    <x v="5"/>
    <n v="16.935902729999999"/>
    <n v="0.11500324319999999"/>
    <s v="mg/L"/>
    <n v="0.67904997469999995"/>
    <n v="64163.429940000002"/>
    <n v="5"/>
    <n v="5.0000000000000001E-3"/>
    <n v="0.1"/>
    <n v="1.6935902729999999"/>
    <n v="200"/>
    <x v="220"/>
  </r>
  <r>
    <x v="44"/>
    <x v="7"/>
    <n v="157.49255410000001"/>
    <n v="2.6334844340000001"/>
    <s v="mg/L"/>
    <n v="1.6721326599999999"/>
    <n v="828884.64130000002"/>
    <n v="5"/>
    <n v="5.0000000000000001E-3"/>
    <n v="0.1"/>
    <n v="15.749255410000002"/>
    <n v="200"/>
    <x v="221"/>
  </r>
  <r>
    <x v="44"/>
    <x v="2"/>
    <n v="8.472551782"/>
    <n v="7.0694185800000003E-2"/>
    <s v="mg/L"/>
    <n v="0.83439071980000001"/>
    <n v="33615.048499999997"/>
    <n v="5"/>
    <n v="5.0000000000000001E-3"/>
    <n v="0.1"/>
    <n v="0.84725517820000007"/>
    <n v="200"/>
    <x v="222"/>
  </r>
  <r>
    <x v="44"/>
    <x v="3"/>
    <n v="14.50579557"/>
    <n v="7.8968093850000004E-2"/>
    <s v="mg/L"/>
    <n v="0.54438995430000003"/>
    <n v="13940.531220000001"/>
    <n v="5"/>
    <n v="5.0000000000000001E-3"/>
    <n v="0.1"/>
    <n v="1.4505795570000002"/>
    <n v="200"/>
    <x v="223"/>
  </r>
  <r>
    <x v="44"/>
    <x v="4"/>
    <n v="4.6679138590000004"/>
    <n v="3.1073149040000001E-2"/>
    <s v="mg/L"/>
    <n v="0.66567528819999999"/>
    <n v="54738.049120000003"/>
    <n v="5"/>
    <n v="5.0000000000000001E-3"/>
    <n v="0.1"/>
    <n v="0.46679138590000008"/>
    <n v="200"/>
    <x v="224"/>
  </r>
  <r>
    <x v="45"/>
    <x v="0"/>
    <n v="9.4002650350000003"/>
    <n v="0.20110067449999999"/>
    <s v="mg/L"/>
    <n v="2.1393085599999999"/>
    <n v="22735.320009999999"/>
    <n v="5"/>
    <n v="5.0000000000000001E-3"/>
    <n v="0.1"/>
    <n v="0.94002650350000005"/>
    <n v="200"/>
    <x v="225"/>
  </r>
  <r>
    <x v="45"/>
    <x v="1"/>
    <n v="43.399892549999997"/>
    <n v="1.0389330050000001"/>
    <s v="mg/L"/>
    <n v="2.3938607780000001"/>
    <n v="314851.43119999999"/>
    <n v="5"/>
    <n v="5.0000000000000001E-3"/>
    <n v="0.1"/>
    <n v="4.3399892549999999"/>
    <n v="200"/>
    <x v="226"/>
  </r>
  <r>
    <x v="45"/>
    <x v="2"/>
    <n v="3.1401461340000001"/>
    <n v="4.9024831079999998E-2"/>
    <s v="mg/L"/>
    <n v="1.5612276940000001"/>
    <n v="12458.603649999999"/>
    <n v="5"/>
    <n v="5.0000000000000001E-3"/>
    <n v="0.1"/>
    <n v="0.31401461340000003"/>
    <n v="200"/>
    <x v="227"/>
  </r>
  <r>
    <x v="45"/>
    <x v="3"/>
    <n v="4.518792522"/>
    <n v="0.10476989840000001"/>
    <s v="mg/L"/>
    <n v="2.3185374830000001"/>
    <n v="4342.7034350000004"/>
    <n v="5"/>
    <n v="5.0000000000000001E-3"/>
    <n v="0.1"/>
    <n v="0.45187925220000003"/>
    <n v="200"/>
    <x v="228"/>
  </r>
  <r>
    <x v="45"/>
    <x v="4"/>
    <n v="2.6409228429999998"/>
    <n v="7.7738152620000001E-2"/>
    <s v="mg/L"/>
    <n v="2.9435980239999999"/>
    <n v="30968.644390000001"/>
    <n v="5"/>
    <n v="5.0000000000000001E-3"/>
    <n v="0.1"/>
    <n v="0.26409228429999998"/>
    <n v="200"/>
    <x v="229"/>
  </r>
  <r>
    <x v="46"/>
    <x v="0"/>
    <n v="2.3137693330000002"/>
    <n v="4.2225089360000002E-2"/>
    <s v="mg/L"/>
    <n v="1.8249480950000001"/>
    <n v="5596.0428780000002"/>
    <n v="5"/>
    <n v="5.0000000000000001E-3"/>
    <n v="0.1"/>
    <n v="0.23137693330000003"/>
    <n v="200"/>
    <x v="230"/>
  </r>
  <r>
    <x v="46"/>
    <x v="1"/>
    <n v="194.68550809999999"/>
    <n v="4.6160367070000001"/>
    <s v="mg/L"/>
    <n v="2.3710222449999998"/>
    <n v="1412377.0190000001"/>
    <n v="5"/>
    <n v="5.0000000000000001E-3"/>
    <n v="0.1"/>
    <n v="19.46855081"/>
    <n v="200"/>
    <x v="231"/>
  </r>
  <r>
    <x v="46"/>
    <x v="2"/>
    <n v="7.3862370449999997"/>
    <n v="0.1011208792"/>
    <s v="mg/L"/>
    <n v="1.3690445979999999"/>
    <n v="29305.069230000001"/>
    <n v="5"/>
    <n v="5.0000000000000001E-3"/>
    <n v="0.1"/>
    <n v="0.73862370450000003"/>
    <n v="200"/>
    <x v="232"/>
  </r>
  <r>
    <x v="46"/>
    <x v="3"/>
    <n v="5.0947639039999997"/>
    <n v="9.6610002279999996E-2"/>
    <s v="mg/L"/>
    <n v="1.896260633"/>
    <n v="4896.2302650000001"/>
    <n v="5"/>
    <n v="5.0000000000000001E-3"/>
    <n v="0.1"/>
    <n v="0.50947639040000003"/>
    <n v="200"/>
    <x v="233"/>
  </r>
  <r>
    <x v="46"/>
    <x v="4"/>
    <n v="3.612312449"/>
    <n v="8.7718650240000001E-2"/>
    <s v="mg/L"/>
    <n v="2.4283240020000001"/>
    <n v="42359.594080000003"/>
    <n v="5"/>
    <n v="5.0000000000000001E-3"/>
    <n v="0.1"/>
    <n v="0.36123124490000003"/>
    <n v="200"/>
    <x v="234"/>
  </r>
  <r>
    <x v="47"/>
    <x v="5"/>
    <n v="4.7769709159999998"/>
    <n v="6.20752226E-2"/>
    <s v="mg/L"/>
    <n v="1.299468297"/>
    <n v="18098.05143"/>
    <n v="5"/>
    <n v="5.0000000000000001E-3"/>
    <n v="0.1"/>
    <n v="0.47769709160000001"/>
    <n v="200"/>
    <x v="235"/>
  </r>
  <r>
    <x v="47"/>
    <x v="7"/>
    <n v="81.978404499999996"/>
    <n v="1.904846118"/>
    <s v="mg/L"/>
    <n v="2.3235950129999998"/>
    <n v="431453.03470000002"/>
    <n v="5"/>
    <n v="5.0000000000000001E-3"/>
    <n v="0.1"/>
    <n v="8.1978404499999993"/>
    <n v="200"/>
    <x v="236"/>
  </r>
  <r>
    <x v="47"/>
    <x v="2"/>
    <n v="4.9360586739999999"/>
    <n v="3.162594245E-2"/>
    <s v="mg/L"/>
    <n v="0.64071244969999996"/>
    <n v="19583.928899999999"/>
    <n v="5"/>
    <n v="5.0000000000000001E-3"/>
    <n v="0.1"/>
    <n v="0.49360586740000001"/>
    <n v="200"/>
    <x v="237"/>
  </r>
  <r>
    <x v="47"/>
    <x v="3"/>
    <n v="4.0500061680000004"/>
    <n v="3.9448832400000002E-2"/>
    <s v="mg/L"/>
    <n v="0.97404376110000002"/>
    <n v="3892.1848279999999"/>
    <n v="5"/>
    <n v="5.0000000000000001E-3"/>
    <n v="0.1"/>
    <n v="0.40500061680000005"/>
    <n v="200"/>
    <x v="238"/>
  </r>
  <r>
    <x v="47"/>
    <x v="4"/>
    <n v="2.837702073"/>
    <n v="8.3120613800000007E-2"/>
    <s v="mg/L"/>
    <n v="2.929152239"/>
    <n v="33276.165789999999"/>
    <n v="5"/>
    <n v="5.0000000000000001E-3"/>
    <n v="0.1"/>
    <n v="0.28377020730000002"/>
    <n v="200"/>
    <x v="239"/>
  </r>
  <r>
    <x v="48"/>
    <x v="0"/>
    <n v="25.45210522"/>
    <n v="0.93636240950000005"/>
    <s v="mg/L"/>
    <n v="3.678919294"/>
    <n v="61558.025730000001"/>
    <n v="5"/>
    <n v="5.0000000000000001E-3"/>
    <n v="0.1"/>
    <n v="2.5452105220000001"/>
    <n v="200"/>
    <x v="240"/>
  </r>
  <r>
    <x v="48"/>
    <x v="7"/>
    <n v="21.47932097"/>
    <n v="0.83021658379999996"/>
    <s v="mg/L"/>
    <n v="3.8651900810000002"/>
    <n v="113045.84759999999"/>
    <n v="5"/>
    <n v="5.0000000000000001E-3"/>
    <n v="0.1"/>
    <n v="2.147932097"/>
    <n v="200"/>
    <x v="241"/>
  </r>
  <r>
    <x v="48"/>
    <x v="2"/>
    <n v="6.8477472109999997"/>
    <n v="0.17711990959999999"/>
    <s v="mg/L"/>
    <n v="2.5865427580000002"/>
    <n v="27168.598139999998"/>
    <n v="5"/>
    <n v="5.0000000000000001E-3"/>
    <n v="0.1"/>
    <n v="0.68477472110000004"/>
    <n v="200"/>
    <x v="242"/>
  </r>
  <r>
    <x v="48"/>
    <x v="3"/>
    <n v="3.900325671"/>
    <n v="0.14569011549999999"/>
    <s v="mg/L"/>
    <n v="3.7353320679999999"/>
    <n v="3748.3371059999999"/>
    <n v="5"/>
    <n v="5.0000000000000001E-3"/>
    <n v="0.1"/>
    <n v="0.3900325671"/>
    <n v="200"/>
    <x v="243"/>
  </r>
  <r>
    <x v="48"/>
    <x v="4"/>
    <n v="3.0945265790000001"/>
    <n v="0.1409457449"/>
    <s v="mg/L"/>
    <n v="4.5546787650000002"/>
    <n v="36287.805"/>
    <n v="5"/>
    <n v="5.0000000000000001E-3"/>
    <n v="0.1"/>
    <n v="0.30945265790000004"/>
    <n v="200"/>
    <x v="244"/>
  </r>
  <r>
    <x v="49"/>
    <x v="0"/>
    <n v="59.234843499999997"/>
    <n v="1.2796078829999999"/>
    <s v="mg/L"/>
    <n v="2.1602283500000001"/>
    <n v="143264.37789999999"/>
    <n v="5"/>
    <n v="5.0000000000000001E-3"/>
    <n v="0.1"/>
    <n v="5.9234843499999998"/>
    <n v="200"/>
    <x v="245"/>
  </r>
  <r>
    <x v="49"/>
    <x v="1"/>
    <n v="51.566610279999999"/>
    <n v="1.253832442"/>
    <s v="mg/L"/>
    <n v="2.4314812140000002"/>
    <n v="374098.18540000002"/>
    <n v="5"/>
    <n v="5.0000000000000001E-3"/>
    <n v="0.1"/>
    <n v="5.1566610280000003"/>
    <n v="200"/>
    <x v="246"/>
  </r>
  <r>
    <x v="49"/>
    <x v="2"/>
    <n v="2.3304467469999999"/>
    <n v="5.8066449589999999E-2"/>
    <s v="mg/L"/>
    <n v="2.4916445600000001"/>
    <n v="9246.1022869999997"/>
    <n v="5"/>
    <n v="5.0000000000000001E-3"/>
    <n v="0.1"/>
    <n v="0.23304467470000001"/>
    <n v="200"/>
    <x v="247"/>
  </r>
  <r>
    <x v="49"/>
    <x v="3"/>
    <n v="10.455533320000001"/>
    <n v="0.20604441300000001"/>
    <s v="mg/L"/>
    <n v="1.97067339"/>
    <n v="10048.10029"/>
    <n v="5"/>
    <n v="5.0000000000000001E-3"/>
    <n v="0.1"/>
    <n v="1.0455533320000001"/>
    <n v="200"/>
    <x v="248"/>
  </r>
  <r>
    <x v="49"/>
    <x v="4"/>
    <n v="2.4524858090000001"/>
    <n v="6.0213867519999999E-2"/>
    <s v="mg/L"/>
    <n v="2.4552177749999999"/>
    <n v="28758.94731"/>
    <n v="5"/>
    <n v="5.0000000000000001E-3"/>
    <n v="0.1"/>
    <n v="0.24524858090000001"/>
    <n v="200"/>
    <x v="249"/>
  </r>
  <r>
    <x v="50"/>
    <x v="5"/>
    <n v="0.7552880636"/>
    <n v="6.2458753400000001E-3"/>
    <s v="mg/L"/>
    <n v="0.82695274050000001"/>
    <n v="3106.6119530000001"/>
    <n v="5"/>
    <n v="5.0000000000000001E-3"/>
    <n v="0.1"/>
    <n v="7.5528806360000006E-2"/>
    <n v="200"/>
    <x v="250"/>
  </r>
  <r>
    <x v="50"/>
    <x v="7"/>
    <n v="88.303853599999997"/>
    <n v="0.3073750455"/>
    <s v="mg/L"/>
    <n v="0.348087918"/>
    <n v="492472.27600000001"/>
    <n v="5"/>
    <n v="5.0000000000000001E-3"/>
    <n v="0.1"/>
    <n v="8.8303853599999993"/>
    <n v="200"/>
    <x v="251"/>
  </r>
  <r>
    <x v="50"/>
    <x v="2"/>
    <n v="3.8804397380000002"/>
    <n v="3.8905599710000002E-2"/>
    <s v="mg/L"/>
    <n v="1.002608012"/>
    <n v="17231.523840000002"/>
    <n v="5"/>
    <n v="5.0000000000000001E-3"/>
    <n v="0.1"/>
    <n v="0.38804397380000005"/>
    <n v="200"/>
    <x v="252"/>
  </r>
  <r>
    <x v="50"/>
    <x v="3"/>
    <n v="6.0396612459999997"/>
    <n v="2.9294475510000001E-2"/>
    <s v="mg/L"/>
    <n v="0.48503507600000001"/>
    <n v="6327.4733589999996"/>
    <n v="5"/>
    <n v="5.0000000000000001E-3"/>
    <n v="0.1"/>
    <n v="0.60396612459999999"/>
    <n v="200"/>
    <x v="253"/>
  </r>
  <r>
    <x v="50"/>
    <x v="4"/>
    <n v="1.31647161"/>
    <n v="8.2557823959999999E-3"/>
    <s v="mg/L"/>
    <n v="0.62711435110000002"/>
    <n v="17449.96528"/>
    <n v="5"/>
    <n v="5.0000000000000001E-3"/>
    <n v="0.1"/>
    <n v="0.13164716100000001"/>
    <n v="200"/>
    <x v="254"/>
  </r>
  <r>
    <x v="51"/>
    <x v="5"/>
    <n v="2.1242971339999999"/>
    <n v="1.0714285029999999E-2"/>
    <s v="mg/L"/>
    <n v="0.50436847350000003"/>
    <n v="8737.5495329999994"/>
    <n v="5"/>
    <n v="5.0000000000000001E-3"/>
    <n v="0.1"/>
    <n v="0.2124297134"/>
    <n v="200"/>
    <x v="255"/>
  </r>
  <r>
    <x v="51"/>
    <x v="1"/>
    <n v="38.191868040000003"/>
    <n v="0.1058868598"/>
    <s v="mg/L"/>
    <n v="0.27724975299999999"/>
    <n v="291288.01520000002"/>
    <n v="5"/>
    <n v="5.0000000000000001E-3"/>
    <n v="0.1"/>
    <n v="3.8191868040000005"/>
    <n v="200"/>
    <x v="256"/>
  </r>
  <r>
    <x v="51"/>
    <x v="2"/>
    <n v="2.4255241179999998"/>
    <n v="4.2355655979999997E-2"/>
    <s v="mg/L"/>
    <n v="1.7462475710000001"/>
    <n v="10770.809359999999"/>
    <n v="5"/>
    <n v="5.0000000000000001E-3"/>
    <n v="0.1"/>
    <n v="0.24255241179999998"/>
    <n v="200"/>
    <x v="257"/>
  </r>
  <r>
    <x v="51"/>
    <x v="3"/>
    <n v="2.5754786219999999"/>
    <n v="1.89097646E-2"/>
    <s v="mg/L"/>
    <n v="0.73422331819999997"/>
    <n v="2698.2096689999998"/>
    <n v="5"/>
    <n v="5.0000000000000001E-3"/>
    <n v="0.1"/>
    <n v="0.25754786219999998"/>
    <n v="200"/>
    <x v="258"/>
  </r>
  <r>
    <x v="51"/>
    <x v="4"/>
    <n v="1.0318381089999999"/>
    <n v="1.498428833E-2"/>
    <s v="mg/L"/>
    <n v="1.4521937300000001"/>
    <n v="13677.11924"/>
    <n v="5"/>
    <n v="5.0000000000000001E-3"/>
    <n v="0.1"/>
    <n v="0.10318381090000001"/>
    <n v="200"/>
    <x v="259"/>
  </r>
  <r>
    <x v="52"/>
    <x v="5"/>
    <n v="7.7152904690000002"/>
    <n v="6.0834321609999999E-2"/>
    <s v="mg/L"/>
    <n v="0.78849036029999997"/>
    <n v="31734.135289999998"/>
    <n v="5"/>
    <n v="5.0000000000000001E-3"/>
    <n v="0.1"/>
    <n v="0.77152904690000002"/>
    <n v="200"/>
    <x v="260"/>
  </r>
  <r>
    <x v="52"/>
    <x v="7"/>
    <n v="17.651574669999999"/>
    <n v="0.118039559"/>
    <s v="mg/L"/>
    <n v="0.66871971029999999"/>
    <n v="98443.168669999999"/>
    <n v="5"/>
    <n v="5.0000000000000001E-3"/>
    <n v="0.1"/>
    <n v="1.7651574669999999"/>
    <n v="200"/>
    <x v="261"/>
  </r>
  <r>
    <x v="52"/>
    <x v="2"/>
    <n v="2.9792434800000001"/>
    <n v="5.9104901420000001E-2"/>
    <s v="mg/L"/>
    <n v="1.983889596"/>
    <n v="13229.66171"/>
    <n v="5"/>
    <n v="5.0000000000000001E-3"/>
    <n v="0.1"/>
    <n v="0.29792434800000001"/>
    <n v="200"/>
    <x v="262"/>
  </r>
  <r>
    <x v="52"/>
    <x v="3"/>
    <n v="2.0322014410000002"/>
    <n v="2.6571760940000001E-2"/>
    <s v="mg/L"/>
    <n v="1.307535779"/>
    <n v="2129.0433280000002"/>
    <n v="5"/>
    <n v="5.0000000000000001E-3"/>
    <n v="0.1"/>
    <n v="0.20322014410000003"/>
    <n v="200"/>
    <x v="263"/>
  </r>
  <r>
    <x v="52"/>
    <x v="4"/>
    <n v="1.6869768869999999"/>
    <n v="1.9980906869999999E-2"/>
    <s v="mg/L"/>
    <n v="1.1844209020000001"/>
    <n v="22361.050469999998"/>
    <n v="5"/>
    <n v="5.0000000000000001E-3"/>
    <n v="0.1"/>
    <n v="0.16869768870000001"/>
    <n v="200"/>
    <x v="264"/>
  </r>
  <r>
    <x v="53"/>
    <x v="5"/>
    <n v="3.6862564459999998"/>
    <n v="0.1629061151"/>
    <s v="mg/L"/>
    <n v="4.419283289"/>
    <n v="15162.12011"/>
    <n v="5"/>
    <n v="5.0000000000000001E-3"/>
    <n v="0.1"/>
    <n v="0.36862564460000002"/>
    <n v="200"/>
    <x v="265"/>
  </r>
  <r>
    <x v="53"/>
    <x v="7"/>
    <n v="10.36378646"/>
    <n v="0.42819118150000002"/>
    <s v="mg/L"/>
    <n v="4.1316094589999999"/>
    <n v="57799.034760000002"/>
    <n v="5"/>
    <n v="5.0000000000000001E-3"/>
    <n v="0.1"/>
    <n v="1.036378646"/>
    <n v="200"/>
    <x v="266"/>
  </r>
  <r>
    <x v="53"/>
    <x v="2"/>
    <n v="1.727929515"/>
    <n v="5.528456474E-2"/>
    <s v="mg/L"/>
    <n v="3.1994687439999998"/>
    <n v="7673.0630110000002"/>
    <n v="5"/>
    <n v="5.0000000000000001E-3"/>
    <n v="0.1"/>
    <n v="0.17279295150000001"/>
    <n v="200"/>
    <x v="267"/>
  </r>
  <r>
    <x v="53"/>
    <x v="6"/>
    <n v="1.161544975"/>
    <n v="5.4519961759999999E-2"/>
    <s v="mg/L"/>
    <n v="4.6937452210000004"/>
    <n v="29776.92714"/>
    <n v="5"/>
    <n v="5.0000000000000001E-3"/>
    <n v="0.1"/>
    <n v="0.11615449750000001"/>
    <n v="200"/>
    <x v="268"/>
  </r>
  <r>
    <x v="53"/>
    <x v="4"/>
    <n v="1.6171051999999999"/>
    <n v="6.6805677059999999E-2"/>
    <s v="mg/L"/>
    <n v="4.1311893050000004"/>
    <n v="21434.89414"/>
    <n v="5"/>
    <n v="5.0000000000000001E-3"/>
    <n v="0.1"/>
    <n v="0.16171052"/>
    <n v="200"/>
    <x v="269"/>
  </r>
  <r>
    <x v="54"/>
    <x v="5"/>
    <n v="0.99498663269999998"/>
    <n v="2.914396231E-2"/>
    <s v="mg/L"/>
    <n v="2.9290807879999998"/>
    <n v="3769.6104019999998"/>
    <n v="5"/>
    <n v="5.0000000000000001E-3"/>
    <n v="0.1"/>
    <n v="9.949866327000001E-2"/>
    <n v="200"/>
    <x v="270"/>
  </r>
  <r>
    <x v="54"/>
    <x v="1"/>
    <n v="181.42832150000001"/>
    <n v="3.76847288"/>
    <s v="mg/L"/>
    <n v="2.0771138979999999"/>
    <n v="1316200.6470000001"/>
    <n v="5"/>
    <n v="5.0000000000000001E-3"/>
    <n v="0.1"/>
    <n v="18.14283215"/>
    <n v="200"/>
    <x v="271"/>
  </r>
  <r>
    <x v="54"/>
    <x v="2"/>
    <n v="8.3403082699999995"/>
    <n v="0.2222825246"/>
    <s v="mg/L"/>
    <n v="2.6651595769999998"/>
    <n v="33090.369250000003"/>
    <n v="5"/>
    <n v="5.0000000000000001E-3"/>
    <n v="0.1"/>
    <n v="0.83403082699999997"/>
    <n v="200"/>
    <x v="272"/>
  </r>
  <r>
    <x v="54"/>
    <x v="6"/>
    <n v="11.093552300000001"/>
    <n v="0.24601453109999999"/>
    <s v="mg/L"/>
    <n v="2.2176352929999998"/>
    <n v="262956.4644"/>
    <n v="5"/>
    <n v="5.0000000000000001E-3"/>
    <n v="0.1"/>
    <n v="1.10935523"/>
    <n v="200"/>
    <x v="273"/>
  </r>
  <r>
    <x v="54"/>
    <x v="4"/>
    <n v="4.0236500089999998"/>
    <n v="0.10255967539999999"/>
    <s v="mg/L"/>
    <n v="2.5489213820000001"/>
    <n v="47183.122589999999"/>
    <n v="5"/>
    <n v="5.0000000000000001E-3"/>
    <n v="0.1"/>
    <n v="0.40236500089999999"/>
    <n v="200"/>
    <x v="274"/>
  </r>
  <r>
    <x v="55"/>
    <x v="5"/>
    <n v="0.95867037789999998"/>
    <n v="1.1765770890000001E-2"/>
    <s v="mg/L"/>
    <n v="1.227300974"/>
    <n v="3943.1536110000002"/>
    <n v="5"/>
    <n v="5.0000000000000001E-3"/>
    <n v="0.1"/>
    <n v="9.5867037789999998E-2"/>
    <n v="200"/>
    <x v="275"/>
  </r>
  <r>
    <x v="55"/>
    <x v="1"/>
    <n v="13.4521233"/>
    <n v="5.4328894119999999E-2"/>
    <s v="mg/L"/>
    <n v="0.40386854109999998"/>
    <n v="102598.8646"/>
    <n v="5"/>
    <n v="5.0000000000000001E-3"/>
    <n v="0.1"/>
    <n v="1.3452123300000001"/>
    <n v="200"/>
    <x v="276"/>
  </r>
  <r>
    <x v="55"/>
    <x v="2"/>
    <n v="0.71231102010000003"/>
    <n v="8.5139970059999997E-3"/>
    <s v="mg/L"/>
    <n v="1.195263974"/>
    <n v="3163.0962340000001"/>
    <n v="5"/>
    <n v="5.0000000000000001E-3"/>
    <n v="0.1"/>
    <n v="7.1231102010000005E-2"/>
    <n v="200"/>
    <x v="277"/>
  </r>
  <r>
    <x v="55"/>
    <x v="3"/>
    <n v="0.55876503609999995"/>
    <n v="5.4250811640000002E-3"/>
    <s v="mg/L"/>
    <n v="0.97090562469999997"/>
    <n v="585.39224899999999"/>
    <n v="5"/>
    <n v="5.0000000000000001E-3"/>
    <n v="0.1"/>
    <n v="5.5876503609999996E-2"/>
    <n v="200"/>
    <x v="278"/>
  </r>
  <r>
    <x v="55"/>
    <x v="4"/>
    <n v="0.78078870300000003"/>
    <n v="1.297162319E-2"/>
    <s v="mg/L"/>
    <n v="1.661348729"/>
    <n v="10349.433789999999"/>
    <n v="5"/>
    <n v="5.0000000000000001E-3"/>
    <n v="0.1"/>
    <n v="7.8078870300000006E-2"/>
    <n v="200"/>
    <x v="279"/>
  </r>
  <r>
    <x v="56"/>
    <x v="5"/>
    <n v="34.039273219999998"/>
    <n v="0.21078762279999999"/>
    <s v="mg/L"/>
    <n v="0.61924830590000002"/>
    <n v="140008.58499999999"/>
    <n v="5"/>
    <n v="5.0000000000000001E-3"/>
    <n v="0.1"/>
    <n v="3.4039273219999999"/>
    <n v="200"/>
    <x v="280"/>
  </r>
  <r>
    <x v="56"/>
    <x v="7"/>
    <n v="7.3384281920000003"/>
    <n v="4.1801941160000002E-2"/>
    <s v="mg/L"/>
    <n v="0.56963071740000004"/>
    <n v="40926.554020000003"/>
    <n v="5"/>
    <n v="5.0000000000000001E-3"/>
    <n v="0.1"/>
    <n v="0.73384281920000005"/>
    <n v="200"/>
    <x v="281"/>
  </r>
  <r>
    <x v="56"/>
    <x v="2"/>
    <n v="5.4453757029999998"/>
    <n v="2.8475685810000002E-2"/>
    <s v="mg/L"/>
    <n v="0.52293335419999998"/>
    <n v="24180.795880000001"/>
    <n v="5"/>
    <n v="5.0000000000000001E-3"/>
    <n v="0.1"/>
    <n v="0.54453757030000005"/>
    <n v="200"/>
    <x v="282"/>
  </r>
  <r>
    <x v="56"/>
    <x v="6"/>
    <n v="2.3971901830000002"/>
    <n v="1.848409292E-2"/>
    <s v="mg/L"/>
    <n v="0.7710732777"/>
    <n v="61453.459779999997"/>
    <n v="5"/>
    <n v="5.0000000000000001E-3"/>
    <n v="0.1"/>
    <n v="0.23971901830000003"/>
    <n v="200"/>
    <x v="283"/>
  </r>
  <r>
    <x v="56"/>
    <x v="4"/>
    <n v="2.0612195020000001"/>
    <n v="1.5918233309999998E-2"/>
    <s v="mg/L"/>
    <n v="0.77227259400000003"/>
    <n v="27321.674439999999"/>
    <n v="5"/>
    <n v="5.0000000000000001E-3"/>
    <n v="0.1"/>
    <n v="0.20612195020000001"/>
    <n v="200"/>
    <x v="284"/>
  </r>
  <r>
    <x v="57"/>
    <x v="5"/>
    <n v="21.679737769999999"/>
    <n v="0.24107140520000001"/>
    <s v="mg/L"/>
    <n v="1.111966426"/>
    <n v="89171.980519999997"/>
    <n v="5"/>
    <n v="5.0000000000000001E-3"/>
    <n v="0.1"/>
    <n v="2.1679737769999998"/>
    <n v="200"/>
    <x v="285"/>
  </r>
  <r>
    <x v="57"/>
    <x v="7"/>
    <n v="4.9380577309999998"/>
    <n v="1.5951926330000001E-2"/>
    <s v="mg/L"/>
    <n v="0.32304049899999998"/>
    <n v="27539.642159999999"/>
    <n v="5"/>
    <n v="5.0000000000000001E-3"/>
    <n v="0.1"/>
    <n v="0.49380577310000001"/>
    <n v="200"/>
    <x v="286"/>
  </r>
  <r>
    <x v="57"/>
    <x v="2"/>
    <n v="3.1991876549999998"/>
    <n v="4.1986577839999997E-2"/>
    <s v="mg/L"/>
    <n v="1.312413724"/>
    <n v="14206.34827"/>
    <n v="5"/>
    <n v="5.0000000000000001E-3"/>
    <n v="0.1"/>
    <n v="0.31991876549999998"/>
    <n v="200"/>
    <x v="287"/>
  </r>
  <r>
    <x v="57"/>
    <x v="6"/>
    <n v="1.1047037740000001"/>
    <n v="3.7766842510000001E-3"/>
    <s v="mg/L"/>
    <n v="0.34187302889999999"/>
    <n v="28319.767609999999"/>
    <n v="5"/>
    <n v="5.0000000000000001E-3"/>
    <n v="0.1"/>
    <n v="0.11047037740000001"/>
    <n v="200"/>
    <x v="288"/>
  </r>
  <r>
    <x v="57"/>
    <x v="4"/>
    <n v="1.5973485380000001"/>
    <n v="2.794371335E-2"/>
    <s v="mg/L"/>
    <n v="1.749381096"/>
    <n v="21173.01757"/>
    <n v="5"/>
    <n v="5.0000000000000001E-3"/>
    <n v="0.1"/>
    <n v="0.15973485380000002"/>
    <n v="200"/>
    <x v="289"/>
  </r>
  <r>
    <x v="58"/>
    <x v="5"/>
    <n v="0.1008125902"/>
    <n v="1.9028577249999999E-3"/>
    <s v="mg/L"/>
    <n v="1.8875199229999999"/>
    <n v="414.6571525"/>
    <n v="5"/>
    <n v="5.0000000000000001E-3"/>
    <n v="0.1"/>
    <n v="1.008125902E-2"/>
    <n v="200"/>
    <x v="290"/>
  </r>
  <r>
    <x v="58"/>
    <x v="1"/>
    <n v="150.4977773"/>
    <n v="0.33584375719999998"/>
    <s v="mg/L"/>
    <n v="0.22315529379999999"/>
    <n v="1147841.179"/>
    <n v="5"/>
    <n v="5.0000000000000001E-3"/>
    <n v="0.1"/>
    <n v="15.049777730000001"/>
    <n v="200"/>
    <x v="291"/>
  </r>
  <r>
    <x v="58"/>
    <x v="2"/>
    <n v="3.0495268530000001"/>
    <n v="1.4725632739999999E-2"/>
    <s v="mg/L"/>
    <n v="0.48288254060000002"/>
    <n v="13541.762839999999"/>
    <n v="5"/>
    <n v="5.0000000000000001E-3"/>
    <n v="0.1"/>
    <n v="0.30495268530000003"/>
    <n v="200"/>
    <x v="292"/>
  </r>
  <r>
    <x v="58"/>
    <x v="3"/>
    <n v="9.9833212699999994"/>
    <n v="3.7639736209999997E-2"/>
    <s v="mg/L"/>
    <n v="0.37702619389999997"/>
    <n v="10459.063319999999"/>
    <n v="5"/>
    <n v="5.0000000000000001E-3"/>
    <n v="0.1"/>
    <n v="0.99833212699999996"/>
    <n v="200"/>
    <x v="293"/>
  </r>
  <r>
    <x v="58"/>
    <x v="4"/>
    <n v="2.2340587840000001"/>
    <n v="1.2267554870000001E-2"/>
    <s v="mg/L"/>
    <n v="0.54911513320000005"/>
    <n v="29612.676729999999"/>
    <n v="5"/>
    <n v="5.0000000000000001E-3"/>
    <n v="0.1"/>
    <n v="0.22340587840000004"/>
    <n v="200"/>
    <x v="294"/>
  </r>
  <r>
    <x v="59"/>
    <x v="0"/>
    <n v="0.48701971640000002"/>
    <n v="4.1376935009999997E-2"/>
    <s v="mg/L"/>
    <n v="8.4959465949999995"/>
    <n v="1307.7423630000001"/>
    <n v="5"/>
    <n v="5.0000000000000001E-3"/>
    <n v="0.1"/>
    <n v="4.8701971640000008E-2"/>
    <n v="200"/>
    <x v="295"/>
  </r>
  <r>
    <x v="59"/>
    <x v="1"/>
    <n v="41.335391799999996"/>
    <n v="0.27209552980000001"/>
    <s v="mg/L"/>
    <n v="0.65826285409999996"/>
    <n v="315263.5588"/>
    <n v="5"/>
    <n v="5.0000000000000001E-3"/>
    <n v="0.1"/>
    <n v="4.1335391799999996"/>
    <n v="200"/>
    <x v="296"/>
  </r>
  <r>
    <x v="59"/>
    <x v="2"/>
    <n v="0.89637948980000004"/>
    <n v="2.1793969310000001E-2"/>
    <s v="mg/L"/>
    <n v="2.4313328850000002"/>
    <n v="3980.4727269999998"/>
    <n v="5"/>
    <n v="5.0000000000000001E-3"/>
    <n v="0.1"/>
    <n v="8.9637948980000007E-2"/>
    <n v="200"/>
    <x v="297"/>
  </r>
  <r>
    <x v="59"/>
    <x v="3"/>
    <n v="2.8620533699999999"/>
    <n v="2.5833005329999999E-2"/>
    <s v="mg/L"/>
    <n v="0.90260389949999997"/>
    <n v="2998.44076"/>
    <n v="5"/>
    <n v="5.0000000000000001E-3"/>
    <n v="0.1"/>
    <n v="0.286205337"/>
    <n v="200"/>
    <x v="298"/>
  </r>
  <r>
    <x v="59"/>
    <x v="4"/>
    <n v="1.1487774479999999"/>
    <n v="1.9934226369999999E-2"/>
    <s v="mg/L"/>
    <n v="1.7352557200000001"/>
    <n v="15227.16208"/>
    <n v="5"/>
    <n v="5.0000000000000001E-3"/>
    <n v="0.1"/>
    <n v="0.1148777448"/>
    <n v="200"/>
    <x v="299"/>
  </r>
  <r>
    <x v="60"/>
    <x v="5"/>
    <n v="21.21094197"/>
    <n v="1.4097488520000001"/>
    <s v="mg/L"/>
    <n v="6.6463283610000001"/>
    <n v="87243.753779999999"/>
    <n v="5"/>
    <n v="5.0000000000000001E-3"/>
    <n v="0.1"/>
    <n v="2.1210941970000001"/>
    <n v="200"/>
    <x v="300"/>
  </r>
  <r>
    <x v="60"/>
    <x v="7"/>
    <n v="7.8003172149999997"/>
    <n v="0.50215760320000002"/>
    <s v="mg/L"/>
    <n v="6.4376561790000002"/>
    <n v="43502.517910000002"/>
    <n v="5"/>
    <n v="5.0000000000000001E-3"/>
    <n v="0.1"/>
    <n v="0.7800317215"/>
    <n v="200"/>
    <x v="301"/>
  </r>
  <r>
    <x v="60"/>
    <x v="2"/>
    <n v="4.0033303309999999"/>
    <n v="0.20792473910000001"/>
    <s v="mg/L"/>
    <n v="5.1937942130000003"/>
    <n v="17777.23317"/>
    <n v="5"/>
    <n v="5.0000000000000001E-3"/>
    <n v="0.1"/>
    <n v="0.40033303310000001"/>
    <n v="200"/>
    <x v="302"/>
  </r>
  <r>
    <x v="60"/>
    <x v="6"/>
    <n v="1.4744791500000001"/>
    <n v="0.1048928205"/>
    <s v="mg/L"/>
    <n v="7.1138897060000001"/>
    <n v="37799.189149999998"/>
    <n v="5"/>
    <n v="5.0000000000000001E-3"/>
    <n v="0.1"/>
    <n v="0.14744791500000001"/>
    <n v="200"/>
    <x v="303"/>
  </r>
  <r>
    <x v="60"/>
    <x v="4"/>
    <n v="1.407569683"/>
    <n v="0.1069610906"/>
    <s v="mg/L"/>
    <n v="7.5989907929999996"/>
    <n v="18657.479520000001"/>
    <n v="5"/>
    <n v="5.0000000000000001E-3"/>
    <n v="0.1"/>
    <n v="0.14075696830000001"/>
    <n v="200"/>
    <x v="304"/>
  </r>
  <r>
    <x v="61"/>
    <x v="0"/>
    <n v="13.64280656"/>
    <n v="0.15960275739999999"/>
    <s v="mg/L"/>
    <n v="1.169867481"/>
    <n v="36633.580690000003"/>
    <n v="5"/>
    <n v="5.0000000000000001E-3"/>
    <n v="0.1"/>
    <n v="1.364280656"/>
    <n v="200"/>
    <x v="305"/>
  </r>
  <r>
    <x v="61"/>
    <x v="7"/>
    <n v="4.5318398269999998"/>
    <n v="1.87459718E-2"/>
    <s v="mg/L"/>
    <n v="0.41365036090000001"/>
    <n v="25274.157169999999"/>
    <n v="5"/>
    <n v="5.0000000000000001E-3"/>
    <n v="0.1"/>
    <n v="0.45318398269999999"/>
    <n v="200"/>
    <x v="306"/>
  </r>
  <r>
    <x v="61"/>
    <x v="2"/>
    <n v="1.4395277070000001"/>
    <n v="1.271210127E-2"/>
    <s v="mg/L"/>
    <n v="0.88307444199999996"/>
    <n v="6392.3827389999997"/>
    <n v="5"/>
    <n v="5.0000000000000001E-3"/>
    <n v="0.1"/>
    <n v="0.14395277070000001"/>
    <n v="200"/>
    <x v="307"/>
  </r>
  <r>
    <x v="61"/>
    <x v="6"/>
    <n v="0.62351658750000005"/>
    <n v="2.7843553839999998E-3"/>
    <s v="mg/L"/>
    <n v="0.44655674610000001"/>
    <n v="15984.235119999999"/>
    <n v="5"/>
    <n v="5.0000000000000001E-3"/>
    <n v="0.1"/>
    <n v="6.2351658750000011E-2"/>
    <n v="200"/>
    <x v="308"/>
  </r>
  <r>
    <x v="61"/>
    <x v="4"/>
    <n v="1.2886503490000001"/>
    <n v="2.309465304E-2"/>
    <s v="mg/L"/>
    <n v="1.7921582110000001"/>
    <n v="17081.191640000001"/>
    <n v="5"/>
    <n v="5.0000000000000001E-3"/>
    <n v="0.1"/>
    <n v="0.12886503490000001"/>
    <n v="200"/>
    <x v="309"/>
  </r>
  <r>
    <x v="62"/>
    <x v="0"/>
    <n v="15.315591380000001"/>
    <n v="0.1150260276"/>
    <s v="mg/L"/>
    <n v="0.75103876010000004"/>
    <n v="41125.332269999999"/>
    <n v="5"/>
    <n v="5.0000000000000001E-3"/>
    <n v="0.1"/>
    <n v="1.5315591380000002"/>
    <n v="200"/>
    <x v="310"/>
  </r>
  <r>
    <x v="62"/>
    <x v="1"/>
    <n v="17.25696486"/>
    <n v="0.20919294969999999"/>
    <s v="mg/L"/>
    <n v="1.2122233039999999"/>
    <n v="131618.25539999999"/>
    <n v="5"/>
    <n v="5.0000000000000001E-3"/>
    <n v="0.1"/>
    <n v="1.7256964860000001"/>
    <n v="200"/>
    <x v="311"/>
  </r>
  <r>
    <x v="62"/>
    <x v="2"/>
    <n v="3.5548085500000002"/>
    <n v="3.29717603E-2"/>
    <s v="mg/L"/>
    <n v="0.92752562719999998"/>
    <n v="15785.522360000001"/>
    <n v="5"/>
    <n v="5.0000000000000001E-3"/>
    <n v="0.1"/>
    <n v="0.35548085500000004"/>
    <n v="200"/>
    <x v="312"/>
  </r>
  <r>
    <x v="62"/>
    <x v="6"/>
    <n v="2.5921689809999999"/>
    <n v="1.6034518130000001E-2"/>
    <s v="mg/L"/>
    <n v="0.61857534169999995"/>
    <n v="66451.862410000002"/>
    <n v="5"/>
    <n v="5.0000000000000001E-3"/>
    <n v="0.1"/>
    <n v="0.25921689809999998"/>
    <n v="200"/>
    <x v="313"/>
  </r>
  <r>
    <x v="62"/>
    <x v="4"/>
    <n v="1.813781635"/>
    <n v="2.8581849039999999E-2"/>
    <s v="mg/L"/>
    <n v="1.5758153290000001"/>
    <n v="24041.86032"/>
    <n v="5"/>
    <n v="5.0000000000000001E-3"/>
    <n v="0.1"/>
    <n v="0.18137816350000002"/>
    <n v="200"/>
    <x v="314"/>
  </r>
  <r>
    <x v="63"/>
    <x v="5"/>
    <n v="7.6930064370000002"/>
    <n v="3.039790094E-2"/>
    <s v="mg/L"/>
    <n v="0.39513681919999999"/>
    <n v="31642.477760000002"/>
    <n v="5"/>
    <n v="5.0000000000000001E-3"/>
    <n v="0.1"/>
    <n v="0.76930064370000006"/>
    <n v="200"/>
    <x v="315"/>
  </r>
  <r>
    <x v="63"/>
    <x v="1"/>
    <n v="6.0939053220000003"/>
    <n v="1.279216345E-2"/>
    <s v="mg/L"/>
    <n v="0.20991733169999999"/>
    <n v="46477.998520000001"/>
    <n v="5"/>
    <n v="5.0000000000000001E-3"/>
    <n v="0.1"/>
    <n v="0.60939053220000006"/>
    <n v="200"/>
    <x v="316"/>
  </r>
  <r>
    <x v="63"/>
    <x v="2"/>
    <n v="1.346945252"/>
    <n v="2.260949713E-2"/>
    <s v="mg/L"/>
    <n v="1.6785758070000001"/>
    <n v="5981.2600579999998"/>
    <n v="5"/>
    <n v="5.0000000000000001E-3"/>
    <n v="0.1"/>
    <n v="0.1346945252"/>
    <n v="200"/>
    <x v="317"/>
  </r>
  <r>
    <x v="63"/>
    <x v="6"/>
    <n v="0.84272501479999995"/>
    <n v="1.079717264E-2"/>
    <s v="mg/L"/>
    <n v="1.2812213299999999"/>
    <n v="21603.77936"/>
    <n v="5"/>
    <n v="5.0000000000000001E-3"/>
    <n v="0.1"/>
    <n v="8.4272501479999998E-2"/>
    <n v="200"/>
    <x v="318"/>
  </r>
  <r>
    <x v="63"/>
    <x v="4"/>
    <n v="1.0226676509999999"/>
    <n v="5.3500231269999997E-3"/>
    <s v="mg/L"/>
    <n v="0.52314386989999995"/>
    <n v="13555.56388"/>
    <n v="5"/>
    <n v="5.0000000000000001E-3"/>
    <n v="0.1"/>
    <n v="0.10226676509999999"/>
    <n v="200"/>
    <x v="319"/>
  </r>
  <r>
    <x v="64"/>
    <x v="0"/>
    <n v="8.1253657990000008"/>
    <n v="0.29441302520000001"/>
    <s v="mg/L"/>
    <n v="3.6233817959999999"/>
    <n v="21818.182529999998"/>
    <n v="5"/>
    <n v="5.0000000000000001E-3"/>
    <n v="0.1"/>
    <n v="0.81253657990000017"/>
    <n v="200"/>
    <x v="320"/>
  </r>
  <r>
    <x v="64"/>
    <x v="7"/>
    <n v="37.212829220000003"/>
    <n v="1.0771336579999999"/>
    <s v="mg/L"/>
    <n v="2.8945223470000001"/>
    <n v="207536.65839999999"/>
    <n v="5"/>
    <n v="5.0000000000000001E-3"/>
    <n v="0.1"/>
    <n v="3.7212829220000003"/>
    <n v="200"/>
    <x v="321"/>
  </r>
  <r>
    <x v="64"/>
    <x v="2"/>
    <n v="1.902879008"/>
    <n v="7.7056784589999996E-2"/>
    <s v="mg/L"/>
    <n v="4.0494841900000003"/>
    <n v="8449.9456759999994"/>
    <n v="5"/>
    <n v="5.0000000000000001E-3"/>
    <n v="0.1"/>
    <n v="0.19028790080000002"/>
    <n v="200"/>
    <x v="322"/>
  </r>
  <r>
    <x v="64"/>
    <x v="3"/>
    <n v="3.7222146220000001"/>
    <n v="0.1211178272"/>
    <s v="mg/L"/>
    <n v="3.2539184200000002"/>
    <n v="3899.591864"/>
    <n v="5"/>
    <n v="5.0000000000000001E-3"/>
    <n v="0.1"/>
    <n v="0.37222146220000002"/>
    <n v="200"/>
    <x v="323"/>
  </r>
  <r>
    <x v="64"/>
    <x v="4"/>
    <n v="1.502417347"/>
    <n v="5.592399059E-2"/>
    <s v="mg/L"/>
    <n v="3.7222673660000001"/>
    <n v="19914.694960000001"/>
    <n v="5"/>
    <n v="5.0000000000000001E-3"/>
    <n v="0.1"/>
    <n v="0.15024173470000002"/>
    <n v="200"/>
    <x v="324"/>
  </r>
  <r>
    <x v="65"/>
    <x v="5"/>
    <n v="5.6100301549999996"/>
    <n v="5.2759668080000002E-2"/>
    <s v="mg/L"/>
    <n v="0.94045248650000002"/>
    <n v="23074.887019999998"/>
    <n v="5"/>
    <n v="5.0000000000000001E-3"/>
    <n v="0.1"/>
    <n v="0.56100301549999998"/>
    <n v="200"/>
    <x v="325"/>
  </r>
  <r>
    <x v="65"/>
    <x v="7"/>
    <n v="5.8243432159999999"/>
    <n v="4.8852790280000002E-2"/>
    <s v="mg/L"/>
    <n v="0.83876908459999999"/>
    <n v="32482.47322"/>
    <n v="5"/>
    <n v="5.0000000000000001E-3"/>
    <n v="0.1"/>
    <n v="0.58243432159999997"/>
    <n v="200"/>
    <x v="326"/>
  </r>
  <r>
    <x v="65"/>
    <x v="2"/>
    <n v="0.9654684791"/>
    <n v="9.9031385450000006E-3"/>
    <s v="mg/L"/>
    <n v="1.0257340100000001"/>
    <n v="4287.2700610000002"/>
    <n v="5"/>
    <n v="5.0000000000000001E-3"/>
    <n v="0.1"/>
    <n v="9.6546847910000011E-2"/>
    <n v="200"/>
    <x v="327"/>
  </r>
  <r>
    <x v="65"/>
    <x v="6"/>
    <n v="0.9728609238"/>
    <n v="1.246003723E-2"/>
    <s v="mg/L"/>
    <n v="1.280762432"/>
    <n v="24939.894240000001"/>
    <n v="5"/>
    <n v="5.0000000000000001E-3"/>
    <n v="0.1"/>
    <n v="9.7286092380000008E-2"/>
    <n v="200"/>
    <x v="328"/>
  </r>
  <r>
    <x v="65"/>
    <x v="4"/>
    <n v="0.76019308370000005"/>
    <n v="5.6422163030000003E-3"/>
    <s v="mg/L"/>
    <n v="0.74220831840000001"/>
    <n v="10076.436760000001"/>
    <n v="5"/>
    <n v="5.0000000000000001E-3"/>
    <n v="0.1"/>
    <n v="7.6019308370000011E-2"/>
    <n v="200"/>
    <x v="329"/>
  </r>
  <r>
    <x v="66"/>
    <x v="8"/>
    <m/>
    <m/>
    <m/>
    <m/>
    <m/>
    <m/>
    <m/>
    <m/>
    <m/>
    <m/>
    <x v="330"/>
  </r>
  <r>
    <x v="66"/>
    <x v="8"/>
    <m/>
    <m/>
    <m/>
    <m/>
    <m/>
    <m/>
    <m/>
    <m/>
    <m/>
    <m/>
    <x v="330"/>
  </r>
  <r>
    <x v="66"/>
    <x v="8"/>
    <m/>
    <m/>
    <m/>
    <m/>
    <m/>
    <m/>
    <m/>
    <m/>
    <m/>
    <m/>
    <x v="330"/>
  </r>
  <r>
    <x v="66"/>
    <x v="8"/>
    <m/>
    <m/>
    <m/>
    <m/>
    <m/>
    <m/>
    <m/>
    <m/>
    <m/>
    <m/>
    <x v="33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30">
  <r>
    <x v="0"/>
    <x v="0"/>
    <n v="21.360176370000001"/>
    <n v="6.9566086370000002E-2"/>
    <x v="0"/>
    <n v="0.32568123580000002"/>
    <n v="57356.214899999999"/>
    <x v="0"/>
    <x v="0"/>
    <x v="0"/>
    <n v="2.1360176370000001"/>
    <x v="0"/>
    <n v="427.20352740000004"/>
    <x v="0"/>
    <x v="0"/>
    <x v="0"/>
    <x v="0"/>
  </r>
  <r>
    <x v="0"/>
    <x v="1"/>
    <n v="19.09946867"/>
    <n v="0.110574387"/>
    <x v="0"/>
    <n v="0.57893959719999999"/>
    <n v="145670.9663"/>
    <x v="0"/>
    <x v="0"/>
    <x v="0"/>
    <n v="1.9099468670000002"/>
    <x v="0"/>
    <n v="381.98937340000003"/>
    <x v="1"/>
    <x v="1"/>
    <x v="1"/>
    <x v="1"/>
  </r>
  <r>
    <x v="0"/>
    <x v="2"/>
    <n v="3.463514091"/>
    <n v="1.1462265439999999E-2"/>
    <x v="0"/>
    <n v="0.33094323110000001"/>
    <n v="15380.11917"/>
    <x v="0"/>
    <x v="0"/>
    <x v="0"/>
    <n v="0.34635140910000001"/>
    <x v="0"/>
    <n v="69.270281820000008"/>
    <x v="2"/>
    <x v="2"/>
    <x v="2"/>
    <x v="2"/>
  </r>
  <r>
    <x v="0"/>
    <x v="3"/>
    <n v="2.104276858"/>
    <n v="7.8669428890000004E-3"/>
    <x v="0"/>
    <n v="0.37385493539999998"/>
    <n v="2204.5534039999998"/>
    <x v="0"/>
    <x v="0"/>
    <x v="0"/>
    <n v="0.21042768580000001"/>
    <x v="0"/>
    <n v="42.085537160000001"/>
    <x v="3"/>
    <x v="3"/>
    <x v="1"/>
    <x v="3"/>
  </r>
  <r>
    <x v="0"/>
    <x v="4"/>
    <n v="0.79568559650000004"/>
    <n v="6.8333498659999999E-3"/>
    <x v="0"/>
    <n v="0.8588002468"/>
    <n v="10546.89363"/>
    <x v="0"/>
    <x v="0"/>
    <x v="0"/>
    <n v="7.9568559650000009E-2"/>
    <x v="0"/>
    <n v="15.913711930000002"/>
    <x v="4"/>
    <x v="4"/>
    <x v="2"/>
    <x v="4"/>
  </r>
  <r>
    <x v="1"/>
    <x v="5"/>
    <n v="14.15497757"/>
    <n v="0.18142488740000001"/>
    <x v="0"/>
    <n v="1.2817038140000001"/>
    <n v="58221.524539999999"/>
    <x v="0"/>
    <x v="0"/>
    <x v="0"/>
    <n v="1.415497757"/>
    <x v="0"/>
    <n v="283.0995514"/>
    <x v="0"/>
    <x v="5"/>
    <x v="0"/>
    <x v="5"/>
  </r>
  <r>
    <x v="1"/>
    <x v="1"/>
    <n v="9.7443331840000003"/>
    <n v="7.0958538929999995E-2"/>
    <x v="0"/>
    <n v="0.72820312679999999"/>
    <n v="74319.681599999996"/>
    <x v="0"/>
    <x v="0"/>
    <x v="0"/>
    <n v="0.97443331840000003"/>
    <x v="0"/>
    <n v="194.88666368"/>
    <x v="1"/>
    <x v="6"/>
    <x v="1"/>
    <x v="6"/>
  </r>
  <r>
    <x v="1"/>
    <x v="2"/>
    <n v="1.3066876359999999"/>
    <n v="8.2174409609999995E-3"/>
    <x v="0"/>
    <n v="0.62887569560000001"/>
    <n v="5802.4916430000003"/>
    <x v="0"/>
    <x v="0"/>
    <x v="0"/>
    <n v="0.13066876359999999"/>
    <x v="0"/>
    <n v="26.133752719999997"/>
    <x v="2"/>
    <x v="7"/>
    <x v="2"/>
    <x v="7"/>
  </r>
  <r>
    <x v="1"/>
    <x v="3"/>
    <n v="0.98497743309999997"/>
    <n v="4.4756472690000004E-3"/>
    <x v="0"/>
    <n v="0.4543908438"/>
    <n v="1031.9152369999999"/>
    <x v="0"/>
    <x v="0"/>
    <x v="0"/>
    <n v="9.8497743309999997E-2"/>
    <x v="0"/>
    <n v="19.699548661999998"/>
    <x v="3"/>
    <x v="8"/>
    <x v="1"/>
    <x v="8"/>
  </r>
  <r>
    <x v="1"/>
    <x v="4"/>
    <n v="0.62575256550000002"/>
    <n v="1.381136596E-2"/>
    <x v="0"/>
    <n v="2.207160901"/>
    <n v="8294.4139930000001"/>
    <x v="0"/>
    <x v="0"/>
    <x v="0"/>
    <n v="6.257525655E-2"/>
    <x v="0"/>
    <n v="12.51505131"/>
    <x v="4"/>
    <x v="9"/>
    <x v="2"/>
    <x v="9"/>
  </r>
  <r>
    <x v="2"/>
    <x v="5"/>
    <n v="8.6725075979999993"/>
    <n v="3.7707182810000003E-2"/>
    <x v="0"/>
    <n v="0.43478985040000001"/>
    <n v="35671.311470000001"/>
    <x v="0"/>
    <x v="0"/>
    <x v="0"/>
    <n v="0.86725075979999999"/>
    <x v="0"/>
    <n v="173.45015196"/>
    <x v="0"/>
    <x v="10"/>
    <x v="0"/>
    <x v="10"/>
  </r>
  <r>
    <x v="2"/>
    <x v="1"/>
    <n v="7.8573334810000004"/>
    <n v="1.7486247699999999E-2"/>
    <x v="0"/>
    <n v="0.22254684420000001"/>
    <n v="59927.602180000002"/>
    <x v="0"/>
    <x v="0"/>
    <x v="0"/>
    <n v="0.78573334810000006"/>
    <x v="0"/>
    <n v="157.14666962000001"/>
    <x v="1"/>
    <x v="11"/>
    <x v="1"/>
    <x v="11"/>
  </r>
  <r>
    <x v="2"/>
    <x v="2"/>
    <n v="1.627519951"/>
    <n v="6.9849927340000003E-3"/>
    <x v="0"/>
    <n v="0.42918016019999999"/>
    <n v="7227.183188"/>
    <x v="0"/>
    <x v="0"/>
    <x v="0"/>
    <n v="0.16275199510000002"/>
    <x v="0"/>
    <n v="32.55039902"/>
    <x v="2"/>
    <x v="12"/>
    <x v="2"/>
    <x v="12"/>
  </r>
  <r>
    <x v="2"/>
    <x v="6"/>
    <n v="1.009099325"/>
    <n v="6.7189197930000001E-3"/>
    <x v="0"/>
    <n v="0.66583334520000004"/>
    <n v="25868.888180000002"/>
    <x v="0"/>
    <x v="0"/>
    <x v="0"/>
    <n v="0.10090993250000001"/>
    <x v="0"/>
    <n v="20.181986500000001"/>
    <x v="3"/>
    <x v="13"/>
    <x v="1"/>
    <x v="13"/>
  </r>
  <r>
    <x v="2"/>
    <x v="4"/>
    <n v="0.73836743920000003"/>
    <n v="4.5748332409999998E-3"/>
    <x v="0"/>
    <n v="0.61958761979999999"/>
    <n v="9787.1356140000007"/>
    <x v="0"/>
    <x v="0"/>
    <x v="0"/>
    <n v="7.3836743920000003E-2"/>
    <x v="0"/>
    <n v="14.767348784000001"/>
    <x v="4"/>
    <x v="14"/>
    <x v="2"/>
    <x v="14"/>
  </r>
  <r>
    <x v="3"/>
    <x v="0"/>
    <n v="10.906802519999999"/>
    <n v="0.1265280436"/>
    <x v="0"/>
    <n v="1.1600837500000001"/>
    <n v="29286.879389999998"/>
    <x v="0"/>
    <x v="0"/>
    <x v="0"/>
    <n v="1.0906802520000001"/>
    <x v="0"/>
    <n v="218.13605040000002"/>
    <x v="0"/>
    <x v="15"/>
    <x v="0"/>
    <x v="15"/>
  </r>
  <r>
    <x v="3"/>
    <x v="7"/>
    <n v="6.2048883940000001"/>
    <n v="6.1880346529999998E-2"/>
    <x v="0"/>
    <n v="0.99728379629999997"/>
    <n v="34604.780939999997"/>
    <x v="0"/>
    <x v="0"/>
    <x v="0"/>
    <n v="0.6204888394000001"/>
    <x v="0"/>
    <n v="124.09776788000002"/>
    <x v="1"/>
    <x v="16"/>
    <x v="1"/>
    <x v="16"/>
  </r>
  <r>
    <x v="3"/>
    <x v="2"/>
    <n v="0.76576773300000001"/>
    <n v="4.6401503259999996E-3"/>
    <x v="0"/>
    <n v="0.60594748590000003"/>
    <n v="3400.4767080000001"/>
    <x v="0"/>
    <x v="0"/>
    <x v="0"/>
    <n v="7.6576773300000012E-2"/>
    <x v="0"/>
    <n v="15.315354660000002"/>
    <x v="2"/>
    <x v="17"/>
    <x v="2"/>
    <x v="17"/>
  </r>
  <r>
    <x v="3"/>
    <x v="3"/>
    <n v="0.62058287759999997"/>
    <n v="7.8693778949999998E-3"/>
    <x v="0"/>
    <n v="1.268062362"/>
    <n v="650.15593839999997"/>
    <x v="0"/>
    <x v="0"/>
    <x v="0"/>
    <n v="6.2058287759999997E-2"/>
    <x v="0"/>
    <n v="12.411657551999999"/>
    <x v="3"/>
    <x v="18"/>
    <x v="1"/>
    <x v="18"/>
  </r>
  <r>
    <x v="3"/>
    <x v="4"/>
    <n v="0.91557591810000005"/>
    <n v="1.6758773009999998E-2"/>
    <x v="0"/>
    <n v="1.8304077990000001"/>
    <n v="12136.05205"/>
    <x v="0"/>
    <x v="0"/>
    <x v="0"/>
    <n v="9.1557591810000005E-2"/>
    <x v="0"/>
    <n v="18.311518362000001"/>
    <x v="4"/>
    <x v="19"/>
    <x v="2"/>
    <x v="19"/>
  </r>
  <r>
    <x v="4"/>
    <x v="0"/>
    <n v="4.8953013639999998"/>
    <n v="4.616292592E-2"/>
    <x v="0"/>
    <n v="0.94300478119999998"/>
    <n v="13144.833269999999"/>
    <x v="0"/>
    <x v="0"/>
    <x v="0"/>
    <n v="0.48953013639999998"/>
    <x v="0"/>
    <n v="97.906027279999989"/>
    <x v="0"/>
    <x v="20"/>
    <x v="0"/>
    <x v="20"/>
  </r>
  <r>
    <x v="4"/>
    <x v="1"/>
    <n v="3.7659501949999998"/>
    <n v="3.8083390240000001E-2"/>
    <x v="0"/>
    <n v="1.0112558119999999"/>
    <n v="28722.767800000001"/>
    <x v="0"/>
    <x v="0"/>
    <x v="0"/>
    <n v="0.37659501950000002"/>
    <x v="0"/>
    <n v="75.319003899999998"/>
    <x v="1"/>
    <x v="21"/>
    <x v="1"/>
    <x v="21"/>
  </r>
  <r>
    <x v="4"/>
    <x v="2"/>
    <n v="0.85379152079999998"/>
    <n v="1.8000043569999999E-2"/>
    <x v="0"/>
    <n v="2.108248106"/>
    <n v="3791.3561180000002"/>
    <x v="0"/>
    <x v="0"/>
    <x v="0"/>
    <n v="8.5379152080000006E-2"/>
    <x v="0"/>
    <n v="17.075830416000002"/>
    <x v="2"/>
    <x v="22"/>
    <x v="2"/>
    <x v="22"/>
  </r>
  <r>
    <x v="4"/>
    <x v="6"/>
    <n v="0.67242431729999996"/>
    <n v="8.2828049479999992E-3"/>
    <x v="0"/>
    <n v="1.2317824820000001"/>
    <n v="17238.015169999999"/>
    <x v="0"/>
    <x v="0"/>
    <x v="0"/>
    <n v="6.7242431729999996E-2"/>
    <x v="0"/>
    <n v="13.448486345999999"/>
    <x v="3"/>
    <x v="23"/>
    <x v="1"/>
    <x v="23"/>
  </r>
  <r>
    <x v="4"/>
    <x v="4"/>
    <n v="0.67852467049999998"/>
    <n v="1.2013182319999999E-2"/>
    <x v="0"/>
    <n v="1.770485708"/>
    <n v="8993.9136190000008"/>
    <x v="0"/>
    <x v="0"/>
    <x v="0"/>
    <n v="6.7852467050000004E-2"/>
    <x v="0"/>
    <n v="13.570493410000001"/>
    <x v="4"/>
    <x v="24"/>
    <x v="2"/>
    <x v="24"/>
  </r>
  <r>
    <x v="5"/>
    <x v="5"/>
    <n v="0.1455832386"/>
    <n v="1.095152579E-2"/>
    <x v="0"/>
    <n v="7.5225183170000003"/>
    <n v="598.80547690000003"/>
    <x v="0"/>
    <x v="0"/>
    <x v="0"/>
    <n v="1.455832386E-2"/>
    <x v="0"/>
    <n v="2.911664772"/>
    <x v="0"/>
    <x v="25"/>
    <x v="0"/>
    <x v="25"/>
  </r>
  <r>
    <x v="5"/>
    <x v="1"/>
    <n v="107.3549915"/>
    <n v="0.59320163169999995"/>
    <x v="0"/>
    <n v="0.55256082959999997"/>
    <n v="818792.69070000004"/>
    <x v="0"/>
    <x v="0"/>
    <x v="0"/>
    <n v="10.735499150000001"/>
    <x v="0"/>
    <n v="2147.0998300000001"/>
    <x v="1"/>
    <x v="26"/>
    <x v="1"/>
    <x v="26"/>
  </r>
  <r>
    <x v="5"/>
    <x v="2"/>
    <n v="4.8702607699999998"/>
    <n v="1.035216878E-2"/>
    <x v="0"/>
    <n v="0.21255881909999999"/>
    <n v="21626.934109999998"/>
    <x v="0"/>
    <x v="0"/>
    <x v="0"/>
    <n v="0.487026077"/>
    <x v="0"/>
    <n v="97.405215400000003"/>
    <x v="2"/>
    <x v="27"/>
    <x v="2"/>
    <x v="27"/>
  </r>
  <r>
    <x v="5"/>
    <x v="3"/>
    <n v="10.504143750000001"/>
    <n v="1.1918755410000001E-2"/>
    <x v="0"/>
    <n v="0.11346717720000001"/>
    <n v="11004.704900000001"/>
    <x v="0"/>
    <x v="0"/>
    <x v="0"/>
    <n v="1.0504143750000001"/>
    <x v="0"/>
    <n v="210.08287500000003"/>
    <x v="3"/>
    <x v="28"/>
    <x v="1"/>
    <x v="28"/>
  </r>
  <r>
    <x v="5"/>
    <x v="4"/>
    <n v="1.4729900629999999"/>
    <n v="2.7322563670000001E-2"/>
    <x v="0"/>
    <n v="1.8549048189999999"/>
    <n v="19524.633320000001"/>
    <x v="0"/>
    <x v="0"/>
    <x v="0"/>
    <n v="0.14729900630000001"/>
    <x v="0"/>
    <n v="29.459801260000003"/>
    <x v="4"/>
    <x v="29"/>
    <x v="2"/>
    <x v="29"/>
  </r>
  <r>
    <x v="6"/>
    <x v="0"/>
    <n v="5.8216787809999997E-2"/>
    <n v="1.4766748049999999E-3"/>
    <x v="0"/>
    <n v="2.536510276"/>
    <n v="156.32336240000001"/>
    <x v="0"/>
    <x v="0"/>
    <x v="0"/>
    <n v="5.8216787810000002E-3"/>
    <x v="0"/>
    <n v="1.1643357562000001"/>
    <x v="0"/>
    <x v="30"/>
    <x v="0"/>
    <x v="30"/>
  </r>
  <r>
    <x v="6"/>
    <x v="1"/>
    <n v="155.3977634"/>
    <n v="1.2089319510000001"/>
    <x v="0"/>
    <n v="0.77795968510000002"/>
    <n v="1185213.1980000001"/>
    <x v="0"/>
    <x v="0"/>
    <x v="0"/>
    <n v="15.539776340000001"/>
    <x v="0"/>
    <n v="3107.9552680000002"/>
    <x v="1"/>
    <x v="31"/>
    <x v="1"/>
    <x v="31"/>
  </r>
  <r>
    <x v="6"/>
    <x v="2"/>
    <n v="3.4240572679999999"/>
    <n v="7.679145808E-2"/>
    <x v="0"/>
    <n v="2.2427036720000002"/>
    <n v="15204.90677"/>
    <x v="0"/>
    <x v="0"/>
    <x v="0"/>
    <n v="0.34240572680000003"/>
    <x v="0"/>
    <n v="68.481145359999999"/>
    <x v="2"/>
    <x v="32"/>
    <x v="2"/>
    <x v="32"/>
  </r>
  <r>
    <x v="6"/>
    <x v="3"/>
    <n v="7.9457430169999999"/>
    <n v="7.2751217670000007E-2"/>
    <x v="0"/>
    <n v="0.91559993210000001"/>
    <n v="8324.3869500000001"/>
    <x v="0"/>
    <x v="0"/>
    <x v="0"/>
    <n v="0.79457430169999999"/>
    <x v="0"/>
    <n v="158.91486033999999"/>
    <x v="3"/>
    <x v="33"/>
    <x v="1"/>
    <x v="33"/>
  </r>
  <r>
    <x v="6"/>
    <x v="4"/>
    <n v="1.551048728"/>
    <n v="2.3531481069999999E-2"/>
    <x v="0"/>
    <n v="1.517133579"/>
    <n v="20559.308870000001"/>
    <x v="0"/>
    <x v="0"/>
    <x v="0"/>
    <n v="0.15510487280000002"/>
    <x v="0"/>
    <n v="31.020974560000003"/>
    <x v="4"/>
    <x v="34"/>
    <x v="2"/>
    <x v="34"/>
  </r>
  <r>
    <x v="7"/>
    <x v="0"/>
    <n v="17.2730435"/>
    <n v="8.6908072259999997E-2"/>
    <x v="0"/>
    <n v="0.50314278589999994"/>
    <n v="46381.470710000001"/>
    <x v="0"/>
    <x v="0"/>
    <x v="0"/>
    <n v="1.72730435"/>
    <x v="0"/>
    <n v="345.46087"/>
    <x v="0"/>
    <x v="35"/>
    <x v="0"/>
    <x v="35"/>
  </r>
  <r>
    <x v="7"/>
    <x v="7"/>
    <n v="8.3044743600000004"/>
    <n v="2.8178952E-2"/>
    <x v="0"/>
    <n v="0.33932252390000001"/>
    <n v="46314.211920000002"/>
    <x v="0"/>
    <x v="0"/>
    <x v="0"/>
    <n v="0.83044743600000004"/>
    <x v="0"/>
    <n v="166.08948720000001"/>
    <x v="1"/>
    <x v="36"/>
    <x v="1"/>
    <x v="36"/>
  </r>
  <r>
    <x v="7"/>
    <x v="2"/>
    <n v="1.647152011"/>
    <n v="8.6138260750000008E-3"/>
    <x v="0"/>
    <n v="0.52295270959999995"/>
    <n v="7314.3615319999999"/>
    <x v="0"/>
    <x v="0"/>
    <x v="0"/>
    <n v="0.16471520110000001"/>
    <x v="0"/>
    <n v="32.94304022"/>
    <x v="2"/>
    <x v="37"/>
    <x v="2"/>
    <x v="37"/>
  </r>
  <r>
    <x v="7"/>
    <x v="3"/>
    <n v="1.1273602570000001"/>
    <n v="2.0043968950000002E-3"/>
    <x v="0"/>
    <n v="0.17779559659999999"/>
    <n v="1181.083128"/>
    <x v="0"/>
    <x v="0"/>
    <x v="0"/>
    <n v="0.11273602570000002"/>
    <x v="0"/>
    <n v="22.547205140000003"/>
    <x v="3"/>
    <x v="38"/>
    <x v="1"/>
    <x v="38"/>
  </r>
  <r>
    <x v="7"/>
    <x v="4"/>
    <n v="0.79946857459999998"/>
    <n v="1.2251225169999999E-2"/>
    <x v="0"/>
    <n v="1.5324211050000001"/>
    <n v="10597.03739"/>
    <x v="0"/>
    <x v="0"/>
    <x v="0"/>
    <n v="7.9946857460000006E-2"/>
    <x v="0"/>
    <n v="15.989371492000002"/>
    <x v="4"/>
    <x v="39"/>
    <x v="2"/>
    <x v="39"/>
  </r>
  <r>
    <x v="8"/>
    <x v="0"/>
    <n v="12.25550372"/>
    <n v="0.1009887107"/>
    <x v="0"/>
    <n v="0.82402741619999997"/>
    <n v="32908.403610000001"/>
    <x v="0"/>
    <x v="0"/>
    <x v="0"/>
    <n v="1.2255503720000001"/>
    <x v="0"/>
    <n v="245.1100744"/>
    <x v="0"/>
    <x v="40"/>
    <x v="0"/>
    <x v="40"/>
  </r>
  <r>
    <x v="8"/>
    <x v="7"/>
    <n v="4.087179935"/>
    <n v="2.8657061019999999E-2"/>
    <x v="0"/>
    <n v="0.70114507989999997"/>
    <n v="22794.280470000002"/>
    <x v="0"/>
    <x v="0"/>
    <x v="0"/>
    <n v="0.40871799350000004"/>
    <x v="0"/>
    <n v="81.743598700000007"/>
    <x v="1"/>
    <x v="41"/>
    <x v="1"/>
    <x v="41"/>
  </r>
  <r>
    <x v="8"/>
    <x v="2"/>
    <n v="1.3241219639999999"/>
    <n v="2.1978790660000001E-2"/>
    <x v="0"/>
    <n v="1.659876602"/>
    <n v="5879.9107139999996"/>
    <x v="0"/>
    <x v="0"/>
    <x v="0"/>
    <n v="0.13241219639999999"/>
    <x v="0"/>
    <n v="26.482439279999998"/>
    <x v="2"/>
    <x v="42"/>
    <x v="2"/>
    <x v="42"/>
  </r>
  <r>
    <x v="8"/>
    <x v="3"/>
    <n v="0.65220982279999995"/>
    <n v="4.3469529240000001E-3"/>
    <x v="0"/>
    <n v="0.66649608329999999"/>
    <n v="683.29002409999998"/>
    <x v="0"/>
    <x v="0"/>
    <x v="0"/>
    <n v="6.5220982279999992E-2"/>
    <x v="0"/>
    <n v="13.044196455999998"/>
    <x v="3"/>
    <x v="43"/>
    <x v="1"/>
    <x v="43"/>
  </r>
  <r>
    <x v="8"/>
    <x v="4"/>
    <n v="0.61503992789999995"/>
    <n v="1.5511345839999999E-2"/>
    <x v="0"/>
    <n v="2.5220063170000002"/>
    <n v="8152.4168909999999"/>
    <x v="0"/>
    <x v="0"/>
    <x v="0"/>
    <n v="6.1503992789999996E-2"/>
    <x v="0"/>
    <n v="12.300798557999999"/>
    <x v="4"/>
    <x v="44"/>
    <x v="2"/>
    <x v="44"/>
  </r>
  <r>
    <x v="9"/>
    <x v="0"/>
    <n v="24.776045509999999"/>
    <n v="0.144188599"/>
    <x v="0"/>
    <n v="0.58196776770000003"/>
    <n v="66528.485790000006"/>
    <x v="0"/>
    <x v="0"/>
    <x v="0"/>
    <n v="2.4776045510000002"/>
    <x v="0"/>
    <n v="495.52091020000006"/>
    <x v="0"/>
    <x v="45"/>
    <x v="0"/>
    <x v="45"/>
  </r>
  <r>
    <x v="9"/>
    <x v="7"/>
    <n v="15.04270631"/>
    <n v="6.27243158E-2"/>
    <x v="0"/>
    <n v="0.41697494130000001"/>
    <n v="83893.460040000005"/>
    <x v="0"/>
    <x v="0"/>
    <x v="0"/>
    <n v="1.504270631"/>
    <x v="0"/>
    <n v="300.8541262"/>
    <x v="1"/>
    <x v="46"/>
    <x v="1"/>
    <x v="46"/>
  </r>
  <r>
    <x v="9"/>
    <x v="2"/>
    <n v="4.3839907800000004"/>
    <n v="1.158253775E-2"/>
    <x v="0"/>
    <n v="0.26420077819999999"/>
    <n v="19467.598190000001"/>
    <x v="0"/>
    <x v="0"/>
    <x v="0"/>
    <n v="0.43839907800000005"/>
    <x v="0"/>
    <n v="87.679815600000012"/>
    <x v="2"/>
    <x v="47"/>
    <x v="2"/>
    <x v="47"/>
  </r>
  <r>
    <x v="9"/>
    <x v="3"/>
    <n v="2.3290782239999999"/>
    <n v="9.2426112330000008E-3"/>
    <x v="0"/>
    <n v="0.39683558660000001"/>
    <n v="2440.0673830000001"/>
    <x v="0"/>
    <x v="0"/>
    <x v="0"/>
    <n v="0.23290782239999999"/>
    <x v="0"/>
    <n v="46.581564479999997"/>
    <x v="3"/>
    <x v="48"/>
    <x v="1"/>
    <x v="48"/>
  </r>
  <r>
    <x v="9"/>
    <x v="4"/>
    <n v="2.3218003789999999"/>
    <n v="3.7251092489999998E-2"/>
    <x v="0"/>
    <n v="1.604405479"/>
    <n v="30775.700509999999"/>
    <x v="0"/>
    <x v="0"/>
    <x v="0"/>
    <n v="0.2321800379"/>
    <x v="0"/>
    <n v="46.436007580000002"/>
    <x v="4"/>
    <x v="49"/>
    <x v="2"/>
    <x v="49"/>
  </r>
  <r>
    <x v="10"/>
    <x v="5"/>
    <n v="18.972191179999999"/>
    <n v="0.2146809948"/>
    <x v="0"/>
    <n v="1.1315561430000001"/>
    <n v="78035.43939"/>
    <x v="0"/>
    <x v="0"/>
    <x v="0"/>
    <n v="1.897219118"/>
    <x v="0"/>
    <n v="379.44382359999997"/>
    <x v="0"/>
    <x v="50"/>
    <x v="0"/>
    <x v="50"/>
  </r>
  <r>
    <x v="10"/>
    <x v="7"/>
    <n v="10.9689102"/>
    <n v="7.9759873209999999E-2"/>
    <x v="0"/>
    <n v="0.72714491920000002"/>
    <n v="61173.821430000004"/>
    <x v="0"/>
    <x v="0"/>
    <x v="0"/>
    <n v="1.0968910199999999"/>
    <x v="0"/>
    <n v="219.37820399999998"/>
    <x v="1"/>
    <x v="51"/>
    <x v="1"/>
    <x v="51"/>
  </r>
  <r>
    <x v="10"/>
    <x v="2"/>
    <n v="3.4097078550000002"/>
    <n v="3.280393232E-2"/>
    <x v="0"/>
    <n v="0.96207457380000005"/>
    <n v="15141.186600000001"/>
    <x v="0"/>
    <x v="0"/>
    <x v="0"/>
    <n v="0.34097078550000004"/>
    <x v="0"/>
    <n v="68.194157100000012"/>
    <x v="2"/>
    <x v="52"/>
    <x v="2"/>
    <x v="52"/>
  </r>
  <r>
    <x v="10"/>
    <x v="3"/>
    <n v="1.7100743469999999"/>
    <n v="6.477117034E-3"/>
    <x v="0"/>
    <n v="0.37876230630000002"/>
    <n v="1791.565691"/>
    <x v="0"/>
    <x v="0"/>
    <x v="0"/>
    <n v="0.17100743470000002"/>
    <x v="0"/>
    <n v="34.201486940000002"/>
    <x v="3"/>
    <x v="53"/>
    <x v="1"/>
    <x v="53"/>
  </r>
  <r>
    <x v="10"/>
    <x v="4"/>
    <n v="1.7718847150000001"/>
    <n v="2.4474063720000001E-2"/>
    <x v="0"/>
    <n v="1.3812447000000001"/>
    <n v="23486.51237"/>
    <x v="0"/>
    <x v="0"/>
    <x v="0"/>
    <n v="0.17718847150000003"/>
    <x v="0"/>
    <n v="35.437694300000004"/>
    <x v="4"/>
    <x v="54"/>
    <x v="2"/>
    <x v="54"/>
  </r>
  <r>
    <x v="11"/>
    <x v="0"/>
    <n v="1.096505498"/>
    <n v="2.7403676130000002E-3"/>
    <x v="0"/>
    <n v="0.24991827380000001"/>
    <n v="2944.3298540000001"/>
    <x v="0"/>
    <x v="0"/>
    <x v="0"/>
    <n v="0.1096505498"/>
    <x v="0"/>
    <n v="21.930109959999999"/>
    <x v="0"/>
    <x v="55"/>
    <x v="0"/>
    <x v="55"/>
  </r>
  <r>
    <x v="11"/>
    <x v="7"/>
    <n v="249.65533540000001"/>
    <n v="1.7999961529999999"/>
    <x v="0"/>
    <n v="0.72099246360000002"/>
    <n v="1392332.568"/>
    <x v="0"/>
    <x v="0"/>
    <x v="0"/>
    <n v="24.965533540000003"/>
    <x v="0"/>
    <n v="4993.1067080000003"/>
    <x v="1"/>
    <x v="56"/>
    <x v="1"/>
    <x v="56"/>
  </r>
  <r>
    <x v="11"/>
    <x v="2"/>
    <n v="6.8575237539999998"/>
    <n v="4.9335465420000002E-2"/>
    <x v="0"/>
    <n v="0.71943557449999995"/>
    <n v="30451.59621"/>
    <x v="0"/>
    <x v="0"/>
    <x v="0"/>
    <n v="0.6857523754"/>
    <x v="0"/>
    <n v="137.15047508000001"/>
    <x v="2"/>
    <x v="57"/>
    <x v="2"/>
    <x v="57"/>
  </r>
  <r>
    <x v="11"/>
    <x v="3"/>
    <n v="8.7396089519999993"/>
    <n v="8.6167633180000008E-3"/>
    <x v="0"/>
    <n v="9.8594380659999994E-2"/>
    <n v="9156.0835220000008"/>
    <x v="0"/>
    <x v="0"/>
    <x v="0"/>
    <n v="0.87396089519999998"/>
    <x v="0"/>
    <n v="174.79217904000001"/>
    <x v="3"/>
    <x v="58"/>
    <x v="1"/>
    <x v="58"/>
  </r>
  <r>
    <x v="11"/>
    <x v="4"/>
    <n v="2.6546572369999999"/>
    <n v="6.6824760600000005E-2"/>
    <x v="0"/>
    <n v="2.517265117"/>
    <n v="35187.752070000002"/>
    <x v="0"/>
    <x v="0"/>
    <x v="0"/>
    <n v="0.26546572369999999"/>
    <x v="0"/>
    <n v="53.09314474"/>
    <x v="4"/>
    <x v="59"/>
    <x v="2"/>
    <x v="59"/>
  </r>
  <r>
    <x v="12"/>
    <x v="0"/>
    <n v="0.66686492689999999"/>
    <n v="5.6440696479999998E-3"/>
    <x v="0"/>
    <n v="0.84635874820000001"/>
    <n v="1790.661621"/>
    <x v="0"/>
    <x v="0"/>
    <x v="0"/>
    <n v="6.6686492690000002E-2"/>
    <x v="0"/>
    <n v="13.337298538000001"/>
    <x v="0"/>
    <x v="60"/>
    <x v="0"/>
    <x v="60"/>
  </r>
  <r>
    <x v="12"/>
    <x v="7"/>
    <n v="67.434478889999994"/>
    <n v="0.54720338300000004"/>
    <x v="0"/>
    <n v="0.81145934850000001"/>
    <n v="376083.3751"/>
    <x v="0"/>
    <x v="0"/>
    <x v="0"/>
    <n v="6.7434478889999996"/>
    <x v="0"/>
    <n v="1348.6895777999998"/>
    <x v="1"/>
    <x v="61"/>
    <x v="1"/>
    <x v="61"/>
  </r>
  <r>
    <x v="12"/>
    <x v="2"/>
    <n v="1.594699131"/>
    <n v="2.4145270860000002E-2"/>
    <x v="0"/>
    <n v="1.514095693"/>
    <n v="7081.4386889999996"/>
    <x v="0"/>
    <x v="0"/>
    <x v="0"/>
    <n v="0.15946991310000003"/>
    <x v="0"/>
    <n v="31.893982620000006"/>
    <x v="2"/>
    <x v="62"/>
    <x v="2"/>
    <x v="62"/>
  </r>
  <r>
    <x v="12"/>
    <x v="3"/>
    <n v="1.579566837"/>
    <n v="1.177981675E-2"/>
    <x v="0"/>
    <n v="0.74576247559999997"/>
    <n v="1654.839017"/>
    <x v="0"/>
    <x v="0"/>
    <x v="0"/>
    <n v="0.15795668370000002"/>
    <x v="0"/>
    <n v="31.591336740000003"/>
    <x v="3"/>
    <x v="63"/>
    <x v="1"/>
    <x v="63"/>
  </r>
  <r>
    <x v="12"/>
    <x v="4"/>
    <n v="0.91382318330000001"/>
    <n v="1.29982282E-2"/>
    <x v="0"/>
    <n v="1.4224007919999999"/>
    <n v="12112.819369999999"/>
    <x v="0"/>
    <x v="0"/>
    <x v="0"/>
    <n v="9.1382318330000004E-2"/>
    <x v="0"/>
    <n v="18.276463666000001"/>
    <x v="4"/>
    <x v="64"/>
    <x v="2"/>
    <x v="64"/>
  </r>
  <r>
    <x v="13"/>
    <x v="5"/>
    <n v="35.333126970000002"/>
    <n v="0.1068949351"/>
    <x v="0"/>
    <n v="0.3025346022"/>
    <n v="145330.3976"/>
    <x v="0"/>
    <x v="0"/>
    <x v="0"/>
    <n v="3.5333126970000004"/>
    <x v="0"/>
    <n v="706.66253940000013"/>
    <x v="0"/>
    <x v="65"/>
    <x v="0"/>
    <x v="65"/>
  </r>
  <r>
    <x v="13"/>
    <x v="1"/>
    <n v="13.411347709999999"/>
    <n v="4.0966788189999999E-2"/>
    <x v="0"/>
    <n v="0.30546361989999998"/>
    <n v="102287.87059999999"/>
    <x v="0"/>
    <x v="0"/>
    <x v="0"/>
    <n v="1.3411347710000001"/>
    <x v="0"/>
    <n v="268.22695420000002"/>
    <x v="1"/>
    <x v="66"/>
    <x v="1"/>
    <x v="66"/>
  </r>
  <r>
    <x v="13"/>
    <x v="2"/>
    <n v="2.4631413929999999"/>
    <n v="1.1611061089999999E-2"/>
    <x v="0"/>
    <n v="0.47139239020000001"/>
    <n v="10937.85305"/>
    <x v="0"/>
    <x v="0"/>
    <x v="0"/>
    <n v="0.24631413930000001"/>
    <x v="0"/>
    <n v="49.262827860000002"/>
    <x v="2"/>
    <x v="67"/>
    <x v="2"/>
    <x v="67"/>
  </r>
  <r>
    <x v="13"/>
    <x v="3"/>
    <n v="1.0917606070000001"/>
    <n v="2.765571886E-3"/>
    <x v="0"/>
    <n v="0.25331303100000002"/>
    <n v="1143.7870230000001"/>
    <x v="0"/>
    <x v="0"/>
    <x v="0"/>
    <n v="0.10917606070000002"/>
    <x v="0"/>
    <n v="21.835212140000003"/>
    <x v="3"/>
    <x v="68"/>
    <x v="1"/>
    <x v="68"/>
  </r>
  <r>
    <x v="13"/>
    <x v="4"/>
    <n v="0.68981990900000001"/>
    <n v="8.0965663290000003E-3"/>
    <x v="0"/>
    <n v="1.1737217529999999"/>
    <n v="9143.6331570000002"/>
    <x v="0"/>
    <x v="0"/>
    <x v="0"/>
    <n v="6.8981990899999998E-2"/>
    <x v="0"/>
    <n v="13.796398179999999"/>
    <x v="4"/>
    <x v="69"/>
    <x v="2"/>
    <x v="69"/>
  </r>
  <r>
    <x v="14"/>
    <x v="5"/>
    <n v="13.829057430000001"/>
    <n v="0.2043287972"/>
    <x v="0"/>
    <n v="1.4775323499999999"/>
    <n v="56880.966590000004"/>
    <x v="0"/>
    <x v="0"/>
    <x v="0"/>
    <n v="1.3829057430000002"/>
    <x v="0"/>
    <n v="276.58114860000006"/>
    <x v="0"/>
    <x v="70"/>
    <x v="0"/>
    <x v="70"/>
  </r>
  <r>
    <x v="14"/>
    <x v="7"/>
    <n v="3.1075691249999999"/>
    <n v="1.072012638E-2"/>
    <x v="0"/>
    <n v="0.34496823560000001"/>
    <n v="17330.972290000002"/>
    <x v="0"/>
    <x v="0"/>
    <x v="0"/>
    <n v="0.31075691250000004"/>
    <x v="0"/>
    <n v="62.151382500000011"/>
    <x v="1"/>
    <x v="71"/>
    <x v="1"/>
    <x v="71"/>
  </r>
  <r>
    <x v="14"/>
    <x v="2"/>
    <n v="1.265202661"/>
    <n v="1.0770724549999999E-2"/>
    <x v="0"/>
    <n v="0.85130429090000004"/>
    <n v="5618.2730030000002"/>
    <x v="0"/>
    <x v="0"/>
    <x v="0"/>
    <n v="0.1265202661"/>
    <x v="0"/>
    <n v="25.30405322"/>
    <x v="2"/>
    <x v="72"/>
    <x v="2"/>
    <x v="72"/>
  </r>
  <r>
    <x v="14"/>
    <x v="6"/>
    <n v="0.5626420097"/>
    <n v="2.0137573919999999E-3"/>
    <x v="0"/>
    <n v="0.3579109553"/>
    <n v="14423.6775"/>
    <x v="0"/>
    <x v="0"/>
    <x v="0"/>
    <n v="5.6264200970000004E-2"/>
    <x v="0"/>
    <n v="11.252840194000001"/>
    <x v="3"/>
    <x v="73"/>
    <x v="1"/>
    <x v="73"/>
  </r>
  <r>
    <x v="14"/>
    <x v="4"/>
    <n v="0.82854801119999999"/>
    <n v="2.3921552669999999E-2"/>
    <x v="0"/>
    <n v="2.8871655409999999"/>
    <n v="10982.48828"/>
    <x v="0"/>
    <x v="0"/>
    <x v="0"/>
    <n v="8.2854801120000002E-2"/>
    <x v="0"/>
    <n v="16.570960224"/>
    <x v="4"/>
    <x v="74"/>
    <x v="2"/>
    <x v="74"/>
  </r>
  <r>
    <x v="15"/>
    <x v="5"/>
    <n v="13.425815200000001"/>
    <n v="0.1081905968"/>
    <x v="0"/>
    <n v="0.8058400564"/>
    <n v="55222.371429999999"/>
    <x v="0"/>
    <x v="0"/>
    <x v="0"/>
    <n v="1.3425815200000002"/>
    <x v="0"/>
    <n v="268.51630400000005"/>
    <x v="0"/>
    <x v="75"/>
    <x v="0"/>
    <x v="75"/>
  </r>
  <r>
    <x v="15"/>
    <x v="7"/>
    <n v="79.453078390000002"/>
    <n v="0.44341807329999999"/>
    <x v="0"/>
    <n v="0.55808797119999998"/>
    <n v="443111.33380000002"/>
    <x v="0"/>
    <x v="0"/>
    <x v="0"/>
    <n v="7.9453078390000007"/>
    <x v="0"/>
    <n v="1589.0615678000001"/>
    <x v="1"/>
    <x v="76"/>
    <x v="1"/>
    <x v="76"/>
  </r>
  <r>
    <x v="15"/>
    <x v="2"/>
    <n v="4.7092272230000001"/>
    <n v="7.0899117489999997E-2"/>
    <x v="0"/>
    <n v="1.505536134"/>
    <n v="20911.84676"/>
    <x v="0"/>
    <x v="0"/>
    <x v="0"/>
    <n v="0.47092272230000004"/>
    <x v="0"/>
    <n v="94.184544460000012"/>
    <x v="2"/>
    <x v="77"/>
    <x v="2"/>
    <x v="77"/>
  </r>
  <r>
    <x v="15"/>
    <x v="6"/>
    <n v="4.4996736879999997"/>
    <n v="3.0437597730000002E-2"/>
    <x v="0"/>
    <n v="0.67644011179999997"/>
    <n v="115351.9307"/>
    <x v="0"/>
    <x v="0"/>
    <x v="0"/>
    <n v="0.44996736879999999"/>
    <x v="0"/>
    <n v="89.993473760000001"/>
    <x v="3"/>
    <x v="78"/>
    <x v="1"/>
    <x v="78"/>
  </r>
  <r>
    <x v="15"/>
    <x v="4"/>
    <n v="1.2792018000000001"/>
    <n v="2.0762608790000001E-2"/>
    <x v="0"/>
    <n v="1.6230909609999999"/>
    <n v="16955.95016"/>
    <x v="0"/>
    <x v="0"/>
    <x v="0"/>
    <n v="0.12792018000000002"/>
    <x v="0"/>
    <n v="25.584036000000005"/>
    <x v="4"/>
    <x v="79"/>
    <x v="2"/>
    <x v="79"/>
  </r>
  <r>
    <x v="16"/>
    <x v="0"/>
    <n v="14.20960232"/>
    <n v="0.29200777750000001"/>
    <x v="0"/>
    <n v="2.055003165"/>
    <n v="38155.537210000002"/>
    <x v="0"/>
    <x v="0"/>
    <x v="0"/>
    <n v="1.4209602320000001"/>
    <x v="0"/>
    <n v="284.19204640000004"/>
    <x v="0"/>
    <x v="80"/>
    <x v="0"/>
    <x v="80"/>
  </r>
  <r>
    <x v="16"/>
    <x v="7"/>
    <n v="26.951346990000001"/>
    <n v="0.38192129759999999"/>
    <x v="0"/>
    <n v="1.417076845"/>
    <n v="150308.17629999999"/>
    <x v="0"/>
    <x v="0"/>
    <x v="0"/>
    <n v="2.6951346990000005"/>
    <x v="0"/>
    <n v="539.02693980000004"/>
    <x v="1"/>
    <x v="81"/>
    <x v="1"/>
    <x v="81"/>
  </r>
  <r>
    <x v="16"/>
    <x v="2"/>
    <n v="2.168551812"/>
    <n v="1.198713416E-3"/>
    <x v="0"/>
    <n v="5.5277139740000002E-2"/>
    <n v="9629.6952839999994"/>
    <x v="0"/>
    <x v="0"/>
    <x v="0"/>
    <n v="0.21685518120000002"/>
    <x v="0"/>
    <n v="43.371036240000002"/>
    <x v="2"/>
    <x v="82"/>
    <x v="2"/>
    <x v="82"/>
  </r>
  <r>
    <x v="16"/>
    <x v="3"/>
    <n v="1.823478712"/>
    <n v="3.8201843740000001E-3"/>
    <x v="0"/>
    <n v="0.2094998065"/>
    <n v="1910.374192"/>
    <x v="0"/>
    <x v="0"/>
    <x v="0"/>
    <n v="0.18234787120000001"/>
    <x v="0"/>
    <n v="36.46957424"/>
    <x v="3"/>
    <x v="83"/>
    <x v="1"/>
    <x v="83"/>
  </r>
  <r>
    <x v="16"/>
    <x v="4"/>
    <n v="1.3881070040000001"/>
    <n v="4.7054694719999998E-2"/>
    <x v="0"/>
    <n v="3.3898463579999998"/>
    <n v="18399.49973"/>
    <x v="0"/>
    <x v="0"/>
    <x v="0"/>
    <n v="0.13881070040000001"/>
    <x v="0"/>
    <n v="27.762140080000002"/>
    <x v="4"/>
    <x v="84"/>
    <x v="2"/>
    <x v="84"/>
  </r>
  <r>
    <x v="17"/>
    <x v="0"/>
    <n v="24.082284959999999"/>
    <n v="4.5773288910000001E-2"/>
    <x v="0"/>
    <n v="0.1900703732"/>
    <n v="64665.604209999998"/>
    <x v="0"/>
    <x v="0"/>
    <x v="0"/>
    <n v="2.408228496"/>
    <x v="0"/>
    <n v="481.64569920000002"/>
    <x v="0"/>
    <x v="85"/>
    <x v="0"/>
    <x v="85"/>
  </r>
  <r>
    <x v="17"/>
    <x v="1"/>
    <n v="28.134804379999999"/>
    <n v="8.2558729600000005E-2"/>
    <x v="0"/>
    <n v="0.29343985649999998"/>
    <n v="214583.14939999999"/>
    <x v="0"/>
    <x v="0"/>
    <x v="0"/>
    <n v="2.813480438"/>
    <x v="0"/>
    <n v="562.69608760000006"/>
    <x v="1"/>
    <x v="86"/>
    <x v="1"/>
    <x v="86"/>
  </r>
  <r>
    <x v="17"/>
    <x v="2"/>
    <n v="4.5609281160000004"/>
    <n v="9.7776262959999999E-3"/>
    <x v="0"/>
    <n v="0.2143779961"/>
    <n v="20253.308089999999"/>
    <x v="0"/>
    <x v="0"/>
    <x v="0"/>
    <n v="0.45609281160000004"/>
    <x v="0"/>
    <n v="91.218562320000004"/>
    <x v="2"/>
    <x v="87"/>
    <x v="2"/>
    <x v="87"/>
  </r>
  <r>
    <x v="17"/>
    <x v="6"/>
    <n v="2.6553572449999998"/>
    <n v="9.0015038319999994E-3"/>
    <x v="0"/>
    <n v="0.33899407879999999"/>
    <n v="68071.732810000001"/>
    <x v="0"/>
    <x v="0"/>
    <x v="0"/>
    <n v="0.26553572450000001"/>
    <x v="0"/>
    <n v="53.107144900000002"/>
    <x v="3"/>
    <x v="88"/>
    <x v="1"/>
    <x v="88"/>
  </r>
  <r>
    <x v="17"/>
    <x v="4"/>
    <n v="0.71787760379999999"/>
    <n v="8.4012127589999999E-3"/>
    <x v="0"/>
    <n v="1.170284839"/>
    <n v="9515.5407599999999"/>
    <x v="0"/>
    <x v="0"/>
    <x v="0"/>
    <n v="7.1787760379999996E-2"/>
    <x v="0"/>
    <n v="14.357552075999999"/>
    <x v="4"/>
    <x v="89"/>
    <x v="2"/>
    <x v="89"/>
  </r>
  <r>
    <x v="18"/>
    <x v="0"/>
    <n v="23.47523451"/>
    <n v="0.16084225499999999"/>
    <x v="0"/>
    <n v="0.6851571809"/>
    <n v="63035.556069999999"/>
    <x v="0"/>
    <x v="0"/>
    <x v="0"/>
    <n v="2.3475234510000003"/>
    <x v="0"/>
    <n v="469.50469020000003"/>
    <x v="0"/>
    <x v="90"/>
    <x v="0"/>
    <x v="90"/>
  </r>
  <r>
    <x v="18"/>
    <x v="7"/>
    <n v="26.682136310000001"/>
    <n v="0.16854022239999999"/>
    <x v="0"/>
    <n v="0.63165940119999997"/>
    <n v="148806.78320000001"/>
    <x v="0"/>
    <x v="0"/>
    <x v="0"/>
    <n v="2.6682136310000004"/>
    <x v="0"/>
    <n v="533.64272620000008"/>
    <x v="1"/>
    <x v="91"/>
    <x v="1"/>
    <x v="91"/>
  </r>
  <r>
    <x v="18"/>
    <x v="2"/>
    <n v="4.4696177859999997"/>
    <n v="3.1107331299999999E-2"/>
    <x v="0"/>
    <n v="0.69597296210000004"/>
    <n v="19847.834429999999"/>
    <x v="0"/>
    <x v="0"/>
    <x v="0"/>
    <n v="0.44696177859999997"/>
    <x v="0"/>
    <n v="89.392355719999998"/>
    <x v="2"/>
    <x v="92"/>
    <x v="2"/>
    <x v="92"/>
  </r>
  <r>
    <x v="18"/>
    <x v="6"/>
    <n v="2.591482332"/>
    <n v="2.283441269E-2"/>
    <x v="0"/>
    <n v="0.88113325750000004"/>
    <n v="66434.259730000005"/>
    <x v="0"/>
    <x v="0"/>
    <x v="0"/>
    <n v="0.25914823320000002"/>
    <x v="0"/>
    <n v="51.829646640000007"/>
    <x v="3"/>
    <x v="93"/>
    <x v="1"/>
    <x v="93"/>
  </r>
  <r>
    <x v="18"/>
    <x v="4"/>
    <n v="0.6978190662"/>
    <n v="4.2805705010000002E-3"/>
    <x v="0"/>
    <n v="0.61342125889999999"/>
    <n v="9249.6628010000004"/>
    <x v="0"/>
    <x v="0"/>
    <x v="0"/>
    <n v="6.978190662E-2"/>
    <x v="0"/>
    <n v="13.956381324000001"/>
    <x v="4"/>
    <x v="94"/>
    <x v="2"/>
    <x v="94"/>
  </r>
  <r>
    <x v="19"/>
    <x v="5"/>
    <n v="30.28616212"/>
    <n v="0.15754644600000001"/>
    <x v="0"/>
    <n v="0.52019283699999996"/>
    <n v="124571.48179999999"/>
    <x v="0"/>
    <x v="0"/>
    <x v="0"/>
    <n v="3.0286162120000002"/>
    <x v="0"/>
    <n v="605.7232424"/>
    <x v="0"/>
    <x v="95"/>
    <x v="0"/>
    <x v="95"/>
  </r>
  <r>
    <x v="19"/>
    <x v="7"/>
    <n v="7.8673925379999998"/>
    <n v="2.8432165700000001E-2"/>
    <x v="0"/>
    <n v="0.36139248880000002"/>
    <n v="43876.598259999999"/>
    <x v="0"/>
    <x v="0"/>
    <x v="0"/>
    <n v="0.78673925379999998"/>
    <x v="0"/>
    <n v="157.34785076"/>
    <x v="1"/>
    <x v="96"/>
    <x v="1"/>
    <x v="96"/>
  </r>
  <r>
    <x v="19"/>
    <x v="2"/>
    <n v="2.3953737780000002"/>
    <n v="5.5522842509999996E-3"/>
    <x v="0"/>
    <n v="0.2317919776"/>
    <n v="10636.923430000001"/>
    <x v="0"/>
    <x v="0"/>
    <x v="0"/>
    <n v="0.23953737780000003"/>
    <x v="0"/>
    <n v="47.907475560000009"/>
    <x v="2"/>
    <x v="97"/>
    <x v="2"/>
    <x v="97"/>
  </r>
  <r>
    <x v="19"/>
    <x v="6"/>
    <n v="1.1561741560000001"/>
    <n v="3.4527344810000001E-3"/>
    <x v="0"/>
    <n v="0.29863446290000001"/>
    <n v="29639.242839999999"/>
    <x v="0"/>
    <x v="0"/>
    <x v="0"/>
    <n v="0.11561741560000001"/>
    <x v="0"/>
    <n v="23.123483120000003"/>
    <x v="3"/>
    <x v="98"/>
    <x v="1"/>
    <x v="98"/>
  </r>
  <r>
    <x v="19"/>
    <x v="4"/>
    <n v="0.69447665079999998"/>
    <n v="2.9805776629999998E-3"/>
    <x v="0"/>
    <n v="0.42918327909999998"/>
    <n v="9205.3587439999992"/>
    <x v="0"/>
    <x v="0"/>
    <x v="0"/>
    <n v="6.9447665079999998E-2"/>
    <x v="0"/>
    <n v="13.889533016"/>
    <x v="4"/>
    <x v="99"/>
    <x v="2"/>
    <x v="99"/>
  </r>
  <r>
    <x v="20"/>
    <x v="5"/>
    <n v="17.50207649"/>
    <n v="0.101686047"/>
    <x v="0"/>
    <n v="0.58099418729999996"/>
    <n v="71988.639360000001"/>
    <x v="0"/>
    <x v="0"/>
    <x v="0"/>
    <n v="1.750207649"/>
    <x v="0"/>
    <n v="350.04152980000003"/>
    <x v="0"/>
    <x v="100"/>
    <x v="0"/>
    <x v="100"/>
  </r>
  <r>
    <x v="20"/>
    <x v="1"/>
    <n v="4.759712371"/>
    <n v="1.4586870219999999E-2"/>
    <x v="0"/>
    <n v="0.30646537190000001"/>
    <n v="36302.156470000002"/>
    <x v="0"/>
    <x v="0"/>
    <x v="0"/>
    <n v="0.4759712371"/>
    <x v="0"/>
    <n v="95.194247419999996"/>
    <x v="1"/>
    <x v="101"/>
    <x v="1"/>
    <x v="101"/>
  </r>
  <r>
    <x v="20"/>
    <x v="2"/>
    <n v="1.2501214709999999"/>
    <n v="1.0792118599999999E-2"/>
    <x v="0"/>
    <n v="0.86328559699999996"/>
    <n v="5551.3033009999999"/>
    <x v="0"/>
    <x v="0"/>
    <x v="0"/>
    <n v="0.1250121471"/>
    <x v="0"/>
    <n v="25.002429419999999"/>
    <x v="2"/>
    <x v="102"/>
    <x v="2"/>
    <x v="102"/>
  </r>
  <r>
    <x v="20"/>
    <x v="6"/>
    <n v="0.54926951459999995"/>
    <n v="2.89557523E-3"/>
    <x v="0"/>
    <n v="0.52716838509999997"/>
    <n v="14080.86528"/>
    <x v="0"/>
    <x v="0"/>
    <x v="0"/>
    <n v="5.4926951459999998E-2"/>
    <x v="0"/>
    <n v="10.985390292"/>
    <x v="3"/>
    <x v="103"/>
    <x v="1"/>
    <x v="103"/>
  </r>
  <r>
    <x v="20"/>
    <x v="4"/>
    <n v="0.73325338640000004"/>
    <n v="5.1708086899999997E-3"/>
    <x v="0"/>
    <n v="0.70518715450000002"/>
    <n v="9719.3483230000002"/>
    <x v="0"/>
    <x v="0"/>
    <x v="0"/>
    <n v="7.3325338640000001E-2"/>
    <x v="0"/>
    <n v="14.665067728"/>
    <x v="4"/>
    <x v="104"/>
    <x v="2"/>
    <x v="104"/>
  </r>
  <r>
    <x v="21"/>
    <x v="5"/>
    <n v="22.587822070000001"/>
    <n v="0.1143355304"/>
    <x v="0"/>
    <n v="0.50618218110000002"/>
    <n v="92907.066089999993"/>
    <x v="0"/>
    <x v="0"/>
    <x v="0"/>
    <n v="2.2587822070000003"/>
    <x v="0"/>
    <n v="451.75644140000009"/>
    <x v="0"/>
    <x v="105"/>
    <x v="0"/>
    <x v="105"/>
  </r>
  <r>
    <x v="21"/>
    <x v="7"/>
    <n v="24.058700519999999"/>
    <n v="0.12226032320000001"/>
    <x v="0"/>
    <n v="0.50817509049999998"/>
    <n v="134175.83180000001"/>
    <x v="0"/>
    <x v="0"/>
    <x v="0"/>
    <n v="2.405870052"/>
    <x v="0"/>
    <n v="481.17401039999999"/>
    <x v="1"/>
    <x v="106"/>
    <x v="1"/>
    <x v="106"/>
  </r>
  <r>
    <x v="21"/>
    <x v="2"/>
    <n v="2.8229823949999999"/>
    <n v="2.0954875790000001E-2"/>
    <x v="0"/>
    <n v="0.74229565990000002"/>
    <n v="12535.767"/>
    <x v="0"/>
    <x v="0"/>
    <x v="0"/>
    <n v="0.28229823949999999"/>
    <x v="0"/>
    <n v="56.4596479"/>
    <x v="2"/>
    <x v="107"/>
    <x v="2"/>
    <x v="107"/>
  </r>
  <r>
    <x v="21"/>
    <x v="6"/>
    <n v="3.4035008590000002"/>
    <n v="2.537597975E-2"/>
    <x v="0"/>
    <n v="0.74558464359999999"/>
    <n v="87250.859190000003"/>
    <x v="0"/>
    <x v="0"/>
    <x v="0"/>
    <n v="0.34035008590000004"/>
    <x v="0"/>
    <n v="68.070017180000008"/>
    <x v="3"/>
    <x v="108"/>
    <x v="1"/>
    <x v="108"/>
  </r>
  <r>
    <x v="21"/>
    <x v="4"/>
    <n v="0.80002252439999999"/>
    <n v="1.101372278E-2"/>
    <x v="0"/>
    <n v="1.376676587"/>
    <n v="10604.38005"/>
    <x v="0"/>
    <x v="0"/>
    <x v="0"/>
    <n v="8.0002252440000005E-2"/>
    <x v="0"/>
    <n v="16.000450488000002"/>
    <x v="4"/>
    <x v="109"/>
    <x v="2"/>
    <x v="109"/>
  </r>
  <r>
    <x v="22"/>
    <x v="5"/>
    <n v="22.491081319999999"/>
    <n v="4.7570485580000002E-2"/>
    <x v="0"/>
    <n v="0.21150821920000001"/>
    <n v="92509.157040000006"/>
    <x v="0"/>
    <x v="0"/>
    <x v="0"/>
    <n v="2.2491081319999999"/>
    <x v="0"/>
    <n v="449.82162640000001"/>
    <x v="0"/>
    <x v="110"/>
    <x v="0"/>
    <x v="110"/>
  </r>
  <r>
    <x v="22"/>
    <x v="7"/>
    <n v="11.894767999999999"/>
    <n v="2.529618548E-2"/>
    <x v="0"/>
    <n v="0.21266648899999999"/>
    <n v="66337.348039999997"/>
    <x v="0"/>
    <x v="0"/>
    <x v="0"/>
    <n v="1.1894768"/>
    <x v="0"/>
    <n v="237.89536000000001"/>
    <x v="1"/>
    <x v="111"/>
    <x v="1"/>
    <x v="111"/>
  </r>
  <r>
    <x v="22"/>
    <x v="2"/>
    <n v="2.0989315089999998"/>
    <n v="1.3576984760000001E-2"/>
    <x v="0"/>
    <n v="0.64685220560000001"/>
    <n v="9320.5385929999993"/>
    <x v="0"/>
    <x v="0"/>
    <x v="0"/>
    <n v="0.20989315089999999"/>
    <x v="0"/>
    <n v="41.978630179999996"/>
    <x v="2"/>
    <x v="112"/>
    <x v="2"/>
    <x v="112"/>
  </r>
  <r>
    <x v="22"/>
    <x v="6"/>
    <n v="1.9738565340000001"/>
    <n v="5.8207587529999997E-3"/>
    <x v="0"/>
    <n v="0.29489269620000003"/>
    <n v="50601.038659999998"/>
    <x v="0"/>
    <x v="0"/>
    <x v="0"/>
    <n v="0.19738565340000003"/>
    <x v="0"/>
    <n v="39.477130680000002"/>
    <x v="3"/>
    <x v="113"/>
    <x v="1"/>
    <x v="113"/>
  </r>
  <r>
    <x v="22"/>
    <x v="4"/>
    <n v="1.084417451"/>
    <n v="3.4883749599999999E-3"/>
    <x v="0"/>
    <n v="0.32168192750000002"/>
    <n v="14374.063770000001"/>
    <x v="0"/>
    <x v="0"/>
    <x v="0"/>
    <n v="0.1084417451"/>
    <x v="0"/>
    <n v="21.68834902"/>
    <x v="4"/>
    <x v="114"/>
    <x v="2"/>
    <x v="114"/>
  </r>
  <r>
    <x v="23"/>
    <x v="5"/>
    <n v="0.19756938730000001"/>
    <n v="4.6574819960000001E-3"/>
    <x v="0"/>
    <n v="2.3573905150000001"/>
    <n v="812.63222570000005"/>
    <x v="0"/>
    <x v="0"/>
    <x v="0"/>
    <n v="1.9756938730000003E-2"/>
    <x v="0"/>
    <n v="3.9513877460000004"/>
    <x v="0"/>
    <x v="115"/>
    <x v="0"/>
    <x v="115"/>
  </r>
  <r>
    <x v="23"/>
    <x v="1"/>
    <n v="97.202060979999999"/>
    <n v="1.3763579050000001"/>
    <x v="0"/>
    <n v="1.4159760509999999"/>
    <n v="741356.65179999999"/>
    <x v="0"/>
    <x v="0"/>
    <x v="0"/>
    <n v="9.7202060980000002"/>
    <x v="0"/>
    <n v="1944.0412196"/>
    <x v="1"/>
    <x v="116"/>
    <x v="1"/>
    <x v="116"/>
  </r>
  <r>
    <x v="23"/>
    <x v="2"/>
    <n v="3.5564719239999998"/>
    <n v="6.7604860030000005E-2"/>
    <x v="0"/>
    <n v="1.9008967729999999"/>
    <n v="15792.90876"/>
    <x v="0"/>
    <x v="0"/>
    <x v="0"/>
    <n v="0.35564719239999998"/>
    <x v="0"/>
    <n v="71.12943847999999"/>
    <x v="2"/>
    <x v="117"/>
    <x v="2"/>
    <x v="117"/>
  </r>
  <r>
    <x v="23"/>
    <x v="6"/>
    <n v="7.5056036900000001"/>
    <n v="0.11046679149999999"/>
    <x v="0"/>
    <n v="1.471790892"/>
    <n v="192410.81400000001"/>
    <x v="0"/>
    <x v="0"/>
    <x v="0"/>
    <n v="0.75056036900000001"/>
    <x v="0"/>
    <n v="150.11207379999999"/>
    <x v="3"/>
    <x v="118"/>
    <x v="1"/>
    <x v="118"/>
  </r>
  <r>
    <x v="23"/>
    <x v="4"/>
    <n v="0.52813989780000004"/>
    <n v="2.901326903E-2"/>
    <x v="0"/>
    <n v="5.4934817740000002"/>
    <n v="7000.5481399999999"/>
    <x v="0"/>
    <x v="0"/>
    <x v="0"/>
    <n v="5.2813989780000008E-2"/>
    <x v="0"/>
    <n v="10.562797956000001"/>
    <x v="4"/>
    <x v="119"/>
    <x v="2"/>
    <x v="119"/>
  </r>
  <r>
    <x v="24"/>
    <x v="0"/>
    <n v="0.1729419398"/>
    <n v="2.2887457779999999E-3"/>
    <x v="0"/>
    <n v="1.323418588"/>
    <n v="464.38263869999997"/>
    <x v="0"/>
    <x v="0"/>
    <x v="0"/>
    <n v="1.7294193980000001E-2"/>
    <x v="0"/>
    <n v="3.4588387960000002"/>
    <x v="0"/>
    <x v="120"/>
    <x v="0"/>
    <x v="120"/>
  </r>
  <r>
    <x v="24"/>
    <x v="1"/>
    <n v="96.512238319999994"/>
    <n v="0.57691472939999999"/>
    <x v="0"/>
    <n v="0.59776328830000003"/>
    <n v="736095.39899999998"/>
    <x v="0"/>
    <x v="0"/>
    <x v="0"/>
    <n v="9.6512238319999994"/>
    <x v="0"/>
    <n v="1930.2447663999999"/>
    <x v="1"/>
    <x v="121"/>
    <x v="1"/>
    <x v="121"/>
  </r>
  <r>
    <x v="24"/>
    <x v="2"/>
    <n v="2.032182084"/>
    <n v="2.522647976E-2"/>
    <x v="0"/>
    <n v="1.2413493819999999"/>
    <n v="9024.1303549999993"/>
    <x v="0"/>
    <x v="0"/>
    <x v="0"/>
    <n v="0.20321820840000002"/>
    <x v="0"/>
    <n v="40.643641680000002"/>
    <x v="2"/>
    <x v="122"/>
    <x v="2"/>
    <x v="122"/>
  </r>
  <r>
    <x v="24"/>
    <x v="6"/>
    <n v="6.9036620790000001"/>
    <n v="6.9519696249999999E-2"/>
    <x v="0"/>
    <n v="1.0069973800000001"/>
    <n v="176979.66680000001"/>
    <x v="0"/>
    <x v="0"/>
    <x v="0"/>
    <n v="0.69036620790000003"/>
    <x v="0"/>
    <n v="138.07324158"/>
    <x v="3"/>
    <x v="123"/>
    <x v="1"/>
    <x v="123"/>
  </r>
  <r>
    <x v="24"/>
    <x v="4"/>
    <n v="0.78611878030000004"/>
    <n v="2.293467867E-2"/>
    <x v="0"/>
    <n v="2.917457164"/>
    <n v="10420.084500000001"/>
    <x v="0"/>
    <x v="0"/>
    <x v="0"/>
    <n v="7.8611878030000013E-2"/>
    <x v="0"/>
    <n v="15.722375606000002"/>
    <x v="4"/>
    <x v="124"/>
    <x v="2"/>
    <x v="124"/>
  </r>
  <r>
    <x v="25"/>
    <x v="0"/>
    <n v="38.710224859999997"/>
    <n v="0.57741149950000004"/>
    <x v="0"/>
    <n v="1.491625279"/>
    <n v="103944.4589"/>
    <x v="0"/>
    <x v="0"/>
    <x v="0"/>
    <n v="3.8710224859999998"/>
    <x v="0"/>
    <n v="774.20449719999999"/>
    <x v="0"/>
    <x v="125"/>
    <x v="0"/>
    <x v="125"/>
  </r>
  <r>
    <x v="25"/>
    <x v="1"/>
    <n v="19.490677460000001"/>
    <n v="0.46319222669999999"/>
    <x v="0"/>
    <n v="2.3764808980000001"/>
    <n v="148654.70170000001"/>
    <x v="0"/>
    <x v="0"/>
    <x v="0"/>
    <n v="1.9490677460000001"/>
    <x v="0"/>
    <n v="389.81354920000001"/>
    <x v="1"/>
    <x v="126"/>
    <x v="1"/>
    <x v="126"/>
  </r>
  <r>
    <x v="25"/>
    <x v="2"/>
    <n v="4.0727212079999999"/>
    <n v="8.3768589249999997E-2"/>
    <x v="0"/>
    <n v="2.0568211029999999"/>
    <n v="18085.371070000001"/>
    <x v="0"/>
    <x v="0"/>
    <x v="0"/>
    <n v="0.40727212080000003"/>
    <x v="0"/>
    <n v="81.454424160000002"/>
    <x v="2"/>
    <x v="127"/>
    <x v="2"/>
    <x v="127"/>
  </r>
  <r>
    <x v="25"/>
    <x v="3"/>
    <n v="3.4959058729999999"/>
    <n v="5.565248398E-2"/>
    <x v="0"/>
    <n v="1.591933136"/>
    <n v="3662.4986690000001"/>
    <x v="0"/>
    <x v="0"/>
    <x v="0"/>
    <n v="0.34959058730000003"/>
    <x v="0"/>
    <n v="69.918117460000005"/>
    <x v="3"/>
    <x v="128"/>
    <x v="1"/>
    <x v="128"/>
  </r>
  <r>
    <x v="25"/>
    <x v="4"/>
    <n v="1.599455681"/>
    <n v="2.8356536960000001E-2"/>
    <x v="0"/>
    <n v="1.772886695"/>
    <n v="21200.947970000001"/>
    <x v="0"/>
    <x v="0"/>
    <x v="0"/>
    <n v="0.15994556810000002"/>
    <x v="0"/>
    <n v="31.989113620000005"/>
    <x v="4"/>
    <x v="129"/>
    <x v="2"/>
    <x v="129"/>
  </r>
  <r>
    <x v="26"/>
    <x v="5"/>
    <n v="24.353749910000001"/>
    <n v="0.2063225185"/>
    <x v="0"/>
    <n v="0.847189937"/>
    <n v="100170.5895"/>
    <x v="0"/>
    <x v="0"/>
    <x v="0"/>
    <n v="2.4353749910000002"/>
    <x v="0"/>
    <n v="487.07499820000004"/>
    <x v="0"/>
    <x v="130"/>
    <x v="0"/>
    <x v="130"/>
  </r>
  <r>
    <x v="26"/>
    <x v="7"/>
    <n v="9.1627377110000001"/>
    <n v="6.3541436379999996E-2"/>
    <x v="0"/>
    <n v="0.69347653929999997"/>
    <n v="51100.762999999999"/>
    <x v="0"/>
    <x v="0"/>
    <x v="0"/>
    <n v="0.91627377110000008"/>
    <x v="0"/>
    <n v="183.25475422000002"/>
    <x v="1"/>
    <x v="131"/>
    <x v="1"/>
    <x v="131"/>
  </r>
  <r>
    <x v="26"/>
    <x v="2"/>
    <n v="1.9539171120000001"/>
    <n v="1.17230605E-2"/>
    <x v="0"/>
    <n v="0.59997736989999995"/>
    <n v="8676.5860479999992"/>
    <x v="0"/>
    <x v="0"/>
    <x v="0"/>
    <n v="0.19539171120000001"/>
    <x v="0"/>
    <n v="39.078342240000005"/>
    <x v="2"/>
    <x v="132"/>
    <x v="2"/>
    <x v="132"/>
  </r>
  <r>
    <x v="26"/>
    <x v="3"/>
    <n v="1.644005009"/>
    <n v="5.5900811350000001E-3"/>
    <x v="0"/>
    <n v="0.3400282301"/>
    <n v="1722.347906"/>
    <x v="0"/>
    <x v="0"/>
    <x v="0"/>
    <n v="0.16440050090000002"/>
    <x v="0"/>
    <n v="32.880100180000007"/>
    <x v="3"/>
    <x v="133"/>
    <x v="1"/>
    <x v="133"/>
  </r>
  <r>
    <x v="26"/>
    <x v="4"/>
    <n v="1.1588580040000001"/>
    <n v="1.9458379139999999E-2"/>
    <x v="0"/>
    <n v="1.679099516"/>
    <n v="15360.78088"/>
    <x v="0"/>
    <x v="0"/>
    <x v="0"/>
    <n v="0.11588580040000002"/>
    <x v="0"/>
    <n v="23.177160080000004"/>
    <x v="4"/>
    <x v="134"/>
    <x v="2"/>
    <x v="134"/>
  </r>
  <r>
    <x v="27"/>
    <x v="5"/>
    <n v="2.2107349890000001"/>
    <n v="4.8395385050000002E-3"/>
    <x v="0"/>
    <n v="0.21891083859999999"/>
    <n v="9093.0812669999996"/>
    <x v="0"/>
    <x v="0"/>
    <x v="0"/>
    <n v="0.22107349890000003"/>
    <x v="0"/>
    <n v="44.214699780000004"/>
    <x v="0"/>
    <x v="135"/>
    <x v="0"/>
    <x v="135"/>
  </r>
  <r>
    <x v="27"/>
    <x v="1"/>
    <n v="70.115566950000002"/>
    <n v="0.45740421780000001"/>
    <x v="0"/>
    <n v="0.65235758300000002"/>
    <n v="534768.92799999996"/>
    <x v="0"/>
    <x v="0"/>
    <x v="0"/>
    <n v="7.0115566950000003"/>
    <x v="0"/>
    <n v="1402.3113390000001"/>
    <x v="1"/>
    <x v="136"/>
    <x v="1"/>
    <x v="136"/>
  </r>
  <r>
    <x v="27"/>
    <x v="2"/>
    <n v="6.4198795219999996"/>
    <n v="2.4313316389999999E-2"/>
    <x v="0"/>
    <n v="0.3787192003"/>
    <n v="28508.18837"/>
    <x v="0"/>
    <x v="0"/>
    <x v="0"/>
    <n v="0.64198795220000004"/>
    <x v="0"/>
    <n v="128.39759044000002"/>
    <x v="2"/>
    <x v="137"/>
    <x v="2"/>
    <x v="137"/>
  </r>
  <r>
    <x v="27"/>
    <x v="3"/>
    <n v="11.45347817"/>
    <n v="3.7086041710000003E-2"/>
    <x v="0"/>
    <n v="0.32379720070000001"/>
    <n v="11999.278609999999"/>
    <x v="0"/>
    <x v="0"/>
    <x v="0"/>
    <n v="1.145347817"/>
    <x v="0"/>
    <n v="229.06956339999999"/>
    <x v="3"/>
    <x v="138"/>
    <x v="1"/>
    <x v="138"/>
  </r>
  <r>
    <x v="27"/>
    <x v="4"/>
    <n v="0.88910184349999999"/>
    <n v="2.7768551229999999E-3"/>
    <x v="0"/>
    <n v="0.31232137729999998"/>
    <n v="11785.1355"/>
    <x v="0"/>
    <x v="0"/>
    <x v="0"/>
    <n v="8.8910184350000004E-2"/>
    <x v="0"/>
    <n v="17.782036870000002"/>
    <x v="4"/>
    <x v="139"/>
    <x v="2"/>
    <x v="139"/>
  </r>
  <r>
    <x v="28"/>
    <x v="5"/>
    <n v="16.154909060000001"/>
    <n v="0.11145221819999999"/>
    <x v="0"/>
    <n v="0.68989690829999994"/>
    <n v="66447.539709999997"/>
    <x v="0"/>
    <x v="0"/>
    <x v="0"/>
    <n v="1.6154909060000002"/>
    <x v="0"/>
    <n v="323.09818120000006"/>
    <x v="0"/>
    <x v="140"/>
    <x v="0"/>
    <x v="140"/>
  </r>
  <r>
    <x v="28"/>
    <x v="1"/>
    <n v="19.279824519999998"/>
    <n v="4.198294801E-2"/>
    <x v="0"/>
    <n v="0.2177558617"/>
    <n v="147046.5338"/>
    <x v="0"/>
    <x v="0"/>
    <x v="0"/>
    <n v="1.927982452"/>
    <x v="0"/>
    <n v="385.59649039999999"/>
    <x v="1"/>
    <x v="141"/>
    <x v="1"/>
    <x v="141"/>
  </r>
  <r>
    <x v="28"/>
    <x v="2"/>
    <n v="3.3881732879999999"/>
    <n v="4.0803081069999997E-2"/>
    <x v="0"/>
    <n v="1.20427964"/>
    <n v="15045.55997"/>
    <x v="0"/>
    <x v="0"/>
    <x v="0"/>
    <n v="0.33881732880000004"/>
    <x v="0"/>
    <n v="67.763465760000003"/>
    <x v="2"/>
    <x v="142"/>
    <x v="2"/>
    <x v="142"/>
  </r>
  <r>
    <x v="28"/>
    <x v="6"/>
    <n v="4.0572975229999999"/>
    <n v="1.465441782E-2"/>
    <x v="0"/>
    <n v="0.3611866702"/>
    <n v="104011.3429"/>
    <x v="0"/>
    <x v="0"/>
    <x v="0"/>
    <n v="0.40572975230000002"/>
    <x v="0"/>
    <n v="81.145950460000009"/>
    <x v="3"/>
    <x v="143"/>
    <x v="1"/>
    <x v="143"/>
  </r>
  <r>
    <x v="28"/>
    <x v="4"/>
    <n v="0.86575307050000005"/>
    <n v="2.2296360880000001E-2"/>
    <x v="0"/>
    <n v="2.575371852"/>
    <n v="11475.645130000001"/>
    <x v="0"/>
    <x v="0"/>
    <x v="0"/>
    <n v="8.6575307050000008E-2"/>
    <x v="0"/>
    <n v="17.315061410000002"/>
    <x v="4"/>
    <x v="144"/>
    <x v="2"/>
    <x v="144"/>
  </r>
  <r>
    <x v="29"/>
    <x v="0"/>
    <n v="6.3675569200000002"/>
    <n v="5.4648276330000002E-2"/>
    <x v="0"/>
    <n v="0.85822988339999995"/>
    <n v="17098.124879999999"/>
    <x v="0"/>
    <x v="0"/>
    <x v="0"/>
    <n v="0.63675569200000004"/>
    <x v="0"/>
    <n v="127.35113840000001"/>
    <x v="0"/>
    <x v="145"/>
    <x v="0"/>
    <x v="145"/>
  </r>
  <r>
    <x v="29"/>
    <x v="1"/>
    <n v="4.2317289029999996"/>
    <n v="2.7562776019999999E-2"/>
    <x v="0"/>
    <n v="0.6513360534"/>
    <n v="32275.24539"/>
    <x v="0"/>
    <x v="0"/>
    <x v="0"/>
    <n v="0.42317289029999999"/>
    <x v="0"/>
    <n v="84.634578059999996"/>
    <x v="1"/>
    <x v="146"/>
    <x v="1"/>
    <x v="146"/>
  </r>
  <r>
    <x v="29"/>
    <x v="2"/>
    <n v="0.61764719040000005"/>
    <n v="1.179099112E-2"/>
    <x v="0"/>
    <n v="1.9090172030000001"/>
    <n v="2742.7309789999999"/>
    <x v="0"/>
    <x v="0"/>
    <x v="0"/>
    <n v="6.1764719040000006E-2"/>
    <x v="0"/>
    <n v="12.352943808000001"/>
    <x v="2"/>
    <x v="147"/>
    <x v="2"/>
    <x v="147"/>
  </r>
  <r>
    <x v="29"/>
    <x v="6"/>
    <n v="0.50705133729999996"/>
    <n v="5.3011471360000003E-3"/>
    <x v="0"/>
    <n v="1.0454852880000001"/>
    <n v="12998.576069999999"/>
    <x v="0"/>
    <x v="0"/>
    <x v="0"/>
    <n v="5.0705133729999997E-2"/>
    <x v="0"/>
    <n v="10.141026746"/>
    <x v="3"/>
    <x v="148"/>
    <x v="1"/>
    <x v="148"/>
  </r>
  <r>
    <x v="29"/>
    <x v="4"/>
    <n v="0.6219216809"/>
    <n v="1.2656873060000001E-2"/>
    <x v="0"/>
    <n v="2.0351233039999999"/>
    <n v="8243.6352270000007"/>
    <x v="0"/>
    <x v="0"/>
    <x v="0"/>
    <n v="6.219216809E-2"/>
    <x v="0"/>
    <n v="12.438433617999999"/>
    <x v="4"/>
    <x v="149"/>
    <x v="2"/>
    <x v="149"/>
  </r>
  <r>
    <x v="30"/>
    <x v="0"/>
    <n v="11.080884060000001"/>
    <n v="7.5146399890000007E-2"/>
    <x v="0"/>
    <n v="0.6781624959"/>
    <n v="29754.322069999998"/>
    <x v="0"/>
    <x v="0"/>
    <x v="0"/>
    <n v="1.108088406"/>
    <x v="0"/>
    <n v="221.61768119999999"/>
    <x v="0"/>
    <x v="150"/>
    <x v="0"/>
    <x v="150"/>
  </r>
  <r>
    <x v="30"/>
    <x v="7"/>
    <n v="7.1072851789999998"/>
    <n v="4.263399969E-2"/>
    <x v="0"/>
    <n v="0.59986336019999997"/>
    <n v="39637.465020000003"/>
    <x v="0"/>
    <x v="0"/>
    <x v="0"/>
    <n v="0.71072851790000002"/>
    <x v="0"/>
    <n v="142.14570358"/>
    <x v="1"/>
    <x v="151"/>
    <x v="1"/>
    <x v="151"/>
  </r>
  <r>
    <x v="30"/>
    <x v="2"/>
    <n v="1.974307456"/>
    <n v="1.979241298E-2"/>
    <x v="0"/>
    <n v="1.002499024"/>
    <n v="8767.1316349999997"/>
    <x v="0"/>
    <x v="0"/>
    <x v="0"/>
    <n v="0.19743074560000001"/>
    <x v="0"/>
    <n v="39.48614912"/>
    <x v="2"/>
    <x v="152"/>
    <x v="2"/>
    <x v="152"/>
  </r>
  <r>
    <x v="30"/>
    <x v="6"/>
    <n v="0.85395898349999999"/>
    <n v="6.0957190100000003E-3"/>
    <x v="0"/>
    <n v="0.71381871119999996"/>
    <n v="21891.769130000001"/>
    <x v="0"/>
    <x v="0"/>
    <x v="0"/>
    <n v="8.5395898349999999E-2"/>
    <x v="0"/>
    <n v="17.079179669999998"/>
    <x v="3"/>
    <x v="153"/>
    <x v="1"/>
    <x v="153"/>
  </r>
  <r>
    <x v="30"/>
    <x v="4"/>
    <n v="1.042450952"/>
    <n v="1.5132568969999999E-2"/>
    <x v="0"/>
    <n v="1.451633666"/>
    <n v="13817.79355"/>
    <x v="0"/>
    <x v="0"/>
    <x v="0"/>
    <n v="0.10424509520000001"/>
    <x v="0"/>
    <n v="20.849019040000002"/>
    <x v="4"/>
    <x v="154"/>
    <x v="2"/>
    <x v="154"/>
  </r>
  <r>
    <x v="31"/>
    <x v="5"/>
    <n v="8.6839417529999992"/>
    <n v="0.16811487980000001"/>
    <x v="0"/>
    <n v="1.9359282289999999"/>
    <n v="35718.341849999997"/>
    <x v="0"/>
    <x v="0"/>
    <x v="0"/>
    <n v="0.86839417529999996"/>
    <x v="0"/>
    <n v="173.67883505999998"/>
    <x v="0"/>
    <x v="155"/>
    <x v="0"/>
    <x v="155"/>
  </r>
  <r>
    <x v="31"/>
    <x v="7"/>
    <n v="2.9483577460000001"/>
    <n v="5.2722526360000001E-2"/>
    <x v="0"/>
    <n v="1.7881997679999999"/>
    <n v="16443.04739"/>
    <x v="0"/>
    <x v="0"/>
    <x v="0"/>
    <n v="0.29483577460000004"/>
    <x v="0"/>
    <n v="58.967154920000006"/>
    <x v="1"/>
    <x v="156"/>
    <x v="1"/>
    <x v="156"/>
  </r>
  <r>
    <x v="31"/>
    <x v="2"/>
    <n v="0.76683353109999997"/>
    <n v="1.5943847279999999E-2"/>
    <x v="0"/>
    <n v="2.0791797220000001"/>
    <n v="3405.209503"/>
    <x v="0"/>
    <x v="0"/>
    <x v="0"/>
    <n v="7.6683353110000005E-2"/>
    <x v="0"/>
    <n v="15.336670622000002"/>
    <x v="2"/>
    <x v="157"/>
    <x v="2"/>
    <x v="157"/>
  </r>
  <r>
    <x v="31"/>
    <x v="6"/>
    <n v="0.36296606419999999"/>
    <n v="7.1807448909999997E-3"/>
    <x v="0"/>
    <n v="1.9783515869999999"/>
    <n v="9304.8605750000006"/>
    <x v="0"/>
    <x v="0"/>
    <x v="0"/>
    <n v="3.6296606420000002E-2"/>
    <x v="0"/>
    <n v="7.2593212840000003"/>
    <x v="3"/>
    <x v="158"/>
    <x v="1"/>
    <x v="158"/>
  </r>
  <r>
    <x v="31"/>
    <x v="4"/>
    <n v="0.61064762669999995"/>
    <n v="1.191414052E-2"/>
    <x v="0"/>
    <n v="1.951066376"/>
    <n v="8094.1964900000003"/>
    <x v="0"/>
    <x v="0"/>
    <x v="0"/>
    <n v="6.1064762669999995E-2"/>
    <x v="0"/>
    <n v="12.212952533999999"/>
    <x v="4"/>
    <x v="159"/>
    <x v="2"/>
    <x v="159"/>
  </r>
  <r>
    <x v="32"/>
    <x v="5"/>
    <n v="12.626659399999999"/>
    <n v="3.8811844900000003E-2"/>
    <x v="0"/>
    <n v="0.30738015219999998"/>
    <n v="51935.324979999998"/>
    <x v="0"/>
    <x v="0"/>
    <x v="0"/>
    <n v="1.26266594"/>
    <x v="0"/>
    <n v="252.533188"/>
    <x v="0"/>
    <x v="160"/>
    <x v="0"/>
    <x v="160"/>
  </r>
  <r>
    <x v="32"/>
    <x v="1"/>
    <n v="6.7494279539999997"/>
    <n v="2.5379742730000002E-2"/>
    <x v="0"/>
    <n v="0.37602805610000001"/>
    <n v="51477.646249999998"/>
    <x v="0"/>
    <x v="0"/>
    <x v="0"/>
    <n v="0.67494279540000002"/>
    <x v="0"/>
    <n v="134.98855908000002"/>
    <x v="1"/>
    <x v="161"/>
    <x v="1"/>
    <x v="161"/>
  </r>
  <r>
    <x v="32"/>
    <x v="2"/>
    <n v="0.89188494460000001"/>
    <n v="8.6804902549999993E-3"/>
    <x v="0"/>
    <n v="0.97327467030000003"/>
    <n v="3960.5142000000001"/>
    <x v="0"/>
    <x v="0"/>
    <x v="0"/>
    <n v="8.9188494460000003E-2"/>
    <x v="0"/>
    <n v="17.837698892000002"/>
    <x v="2"/>
    <x v="162"/>
    <x v="2"/>
    <x v="162"/>
  </r>
  <r>
    <x v="32"/>
    <x v="6"/>
    <n v="0.43847620819999999"/>
    <n v="4.7150169680000003E-3"/>
    <x v="0"/>
    <n v="1.07531877"/>
    <n v="11240.61003"/>
    <x v="0"/>
    <x v="0"/>
    <x v="0"/>
    <n v="4.3847620820000002E-2"/>
    <x v="0"/>
    <n v="8.7695241639999999"/>
    <x v="3"/>
    <x v="163"/>
    <x v="1"/>
    <x v="163"/>
  </r>
  <r>
    <x v="32"/>
    <x v="4"/>
    <n v="0.80613078130000004"/>
    <n v="6.2545944780000003E-3"/>
    <x v="0"/>
    <n v="0.77587838379999996"/>
    <n v="10685.34562"/>
    <x v="0"/>
    <x v="0"/>
    <x v="0"/>
    <n v="8.0613078130000015E-2"/>
    <x v="0"/>
    <n v="16.122615626000002"/>
    <x v="4"/>
    <x v="164"/>
    <x v="2"/>
    <x v="164"/>
  </r>
  <r>
    <x v="33"/>
    <x v="0"/>
    <n v="8.6104594149999993"/>
    <n v="0.2052494715"/>
    <x v="0"/>
    <n v="2.3837226519999999"/>
    <n v="23120.752929999999"/>
    <x v="0"/>
    <x v="0"/>
    <x v="0"/>
    <n v="0.86104594150000002"/>
    <x v="0"/>
    <n v="172.20918829999999"/>
    <x v="0"/>
    <x v="165"/>
    <x v="0"/>
    <x v="165"/>
  </r>
  <r>
    <x v="33"/>
    <x v="7"/>
    <n v="2.4283046009999998"/>
    <n v="5.3901610760000003E-2"/>
    <x v="0"/>
    <n v="2.2197219709999998"/>
    <n v="13542.701080000001"/>
    <x v="0"/>
    <x v="0"/>
    <x v="0"/>
    <n v="0.24283046009999998"/>
    <x v="0"/>
    <n v="48.566092019999999"/>
    <x v="1"/>
    <x v="166"/>
    <x v="1"/>
    <x v="166"/>
  </r>
  <r>
    <x v="33"/>
    <x v="2"/>
    <n v="0.58863977850000004"/>
    <n v="2.4803912559999999E-2"/>
    <x v="0"/>
    <n v="4.2137676500000003"/>
    <n v="2613.9203440000001"/>
    <x v="0"/>
    <x v="0"/>
    <x v="0"/>
    <n v="5.8863977850000006E-2"/>
    <x v="0"/>
    <n v="11.772795570000001"/>
    <x v="2"/>
    <x v="167"/>
    <x v="2"/>
    <x v="167"/>
  </r>
  <r>
    <x v="33"/>
    <x v="6"/>
    <n v="0.36351978460000001"/>
    <n v="8.5915774219999996E-4"/>
    <x v="0"/>
    <n v="0.23634414919999999"/>
    <n v="9319.0555409999997"/>
    <x v="0"/>
    <x v="0"/>
    <x v="0"/>
    <n v="3.6351978460000003E-2"/>
    <x v="0"/>
    <n v="7.270395692000001"/>
    <x v="3"/>
    <x v="168"/>
    <x v="1"/>
    <x v="168"/>
  </r>
  <r>
    <x v="33"/>
    <x v="4"/>
    <n v="0.69124766410000005"/>
    <n v="3.4205223379999997E-2"/>
    <x v="0"/>
    <n v="4.9483311350000001"/>
    <n v="9162.558196"/>
    <x v="0"/>
    <x v="0"/>
    <x v="0"/>
    <n v="6.912476641000001E-2"/>
    <x v="0"/>
    <n v="13.824953282000003"/>
    <x v="4"/>
    <x v="169"/>
    <x v="2"/>
    <x v="169"/>
  </r>
  <r>
    <x v="34"/>
    <x v="5"/>
    <n v="5.8246868730000001"/>
    <n v="8.1391763480000004E-2"/>
    <x v="0"/>
    <n v="1.3973586090000001"/>
    <n v="23957.80198"/>
    <x v="0"/>
    <x v="0"/>
    <x v="0"/>
    <n v="0.58246868730000001"/>
    <x v="0"/>
    <n v="116.49373746000001"/>
    <x v="0"/>
    <x v="170"/>
    <x v="0"/>
    <x v="170"/>
  </r>
  <r>
    <x v="34"/>
    <x v="7"/>
    <n v="28.59568221"/>
    <n v="0.33098411620000001"/>
    <x v="0"/>
    <n v="1.1574618640000001"/>
    <n v="159478.66510000001"/>
    <x v="0"/>
    <x v="0"/>
    <x v="0"/>
    <n v="2.859568221"/>
    <x v="0"/>
    <n v="571.91364420000002"/>
    <x v="1"/>
    <x v="171"/>
    <x v="1"/>
    <x v="171"/>
  </r>
  <r>
    <x v="34"/>
    <x v="2"/>
    <n v="4.3548379329999998"/>
    <n v="6.9655352579999996E-2"/>
    <x v="0"/>
    <n v="1.5994935669999999"/>
    <n v="19338.141739999999"/>
    <x v="0"/>
    <x v="0"/>
    <x v="0"/>
    <n v="0.43548379329999998"/>
    <x v="0"/>
    <n v="87.096758659999992"/>
    <x v="2"/>
    <x v="172"/>
    <x v="2"/>
    <x v="172"/>
  </r>
  <r>
    <x v="34"/>
    <x v="6"/>
    <n v="2.3712619450000001"/>
    <n v="3.7922080589999997E-2"/>
    <x v="0"/>
    <n v="1.5992362490000001"/>
    <n v="60788.773280000001"/>
    <x v="0"/>
    <x v="0"/>
    <x v="0"/>
    <n v="0.23712619450000003"/>
    <x v="0"/>
    <n v="47.425238900000004"/>
    <x v="3"/>
    <x v="173"/>
    <x v="1"/>
    <x v="173"/>
  </r>
  <r>
    <x v="34"/>
    <x v="4"/>
    <n v="0.7887145538"/>
    <n v="1.7003958100000001E-2"/>
    <x v="0"/>
    <n v="2.1559077389999999"/>
    <n v="10454.491749999999"/>
    <x v="0"/>
    <x v="0"/>
    <x v="0"/>
    <n v="7.8871455380000011E-2"/>
    <x v="0"/>
    <n v="15.774291076000003"/>
    <x v="4"/>
    <x v="174"/>
    <x v="2"/>
    <x v="174"/>
  </r>
  <r>
    <x v="35"/>
    <x v="0"/>
    <n v="5.6802703470000004"/>
    <n v="1.9562281099999999E-2"/>
    <x v="0"/>
    <n v="0.34438996570000002"/>
    <n v="15252.627179999999"/>
    <x v="0"/>
    <x v="0"/>
    <x v="0"/>
    <n v="0.56802703470000004"/>
    <x v="0"/>
    <n v="113.60540694000001"/>
    <x v="0"/>
    <x v="175"/>
    <x v="0"/>
    <x v="175"/>
  </r>
  <r>
    <x v="35"/>
    <x v="7"/>
    <n v="10.265246940000001"/>
    <n v="0.13245746150000001"/>
    <x v="0"/>
    <n v="1.290348515"/>
    <n v="57249.478029999998"/>
    <x v="0"/>
    <x v="0"/>
    <x v="0"/>
    <n v="1.0265246940000001"/>
    <x v="0"/>
    <n v="205.30493880000003"/>
    <x v="1"/>
    <x v="176"/>
    <x v="1"/>
    <x v="176"/>
  </r>
  <r>
    <x v="35"/>
    <x v="2"/>
    <n v="0.99706513600000002"/>
    <n v="3.596942558E-3"/>
    <x v="0"/>
    <n v="0.36075301679999999"/>
    <n v="4427.5785260000002"/>
    <x v="0"/>
    <x v="0"/>
    <x v="0"/>
    <n v="9.9706513600000005E-2"/>
    <x v="0"/>
    <n v="19.941302719999999"/>
    <x v="2"/>
    <x v="177"/>
    <x v="2"/>
    <x v="177"/>
  </r>
  <r>
    <x v="35"/>
    <x v="6"/>
    <n v="0.84218893130000005"/>
    <n v="3.6859487630000001E-3"/>
    <x v="0"/>
    <n v="0.43766293119999999"/>
    <n v="21590.036520000001"/>
    <x v="0"/>
    <x v="0"/>
    <x v="0"/>
    <n v="8.4218893130000014E-2"/>
    <x v="0"/>
    <n v="16.843778626000002"/>
    <x v="3"/>
    <x v="178"/>
    <x v="1"/>
    <x v="178"/>
  </r>
  <r>
    <x v="35"/>
    <x v="4"/>
    <n v="0.82962078149999996"/>
    <n v="1.8299543889999999E-2"/>
    <x v="0"/>
    <n v="2.2057721190000001"/>
    <n v="10996.70796"/>
    <x v="0"/>
    <x v="0"/>
    <x v="0"/>
    <n v="8.2962078150000007E-2"/>
    <x v="0"/>
    <n v="16.592415630000001"/>
    <x v="4"/>
    <x v="179"/>
    <x v="2"/>
    <x v="179"/>
  </r>
  <r>
    <x v="36"/>
    <x v="0"/>
    <n v="8.4702791939999997"/>
    <n v="5.4087676090000002E-2"/>
    <x v="0"/>
    <n v="0.63855836219999995"/>
    <n v="22744.34186"/>
    <x v="0"/>
    <x v="0"/>
    <x v="0"/>
    <n v="0.8470279194"/>
    <x v="0"/>
    <n v="169.40558387999999"/>
    <x v="0"/>
    <x v="180"/>
    <x v="0"/>
    <x v="180"/>
  </r>
  <r>
    <x v="36"/>
    <x v="1"/>
    <n v="20.374595469999999"/>
    <n v="0.2124533787"/>
    <x v="0"/>
    <n v="1.042736672"/>
    <n v="155396.31289999999"/>
    <x v="0"/>
    <x v="0"/>
    <x v="0"/>
    <n v="2.0374595470000001"/>
    <x v="0"/>
    <n v="407.4919094"/>
    <x v="1"/>
    <x v="181"/>
    <x v="1"/>
    <x v="181"/>
  </r>
  <r>
    <x v="36"/>
    <x v="2"/>
    <n v="4.4950339420000001"/>
    <n v="2.776233845E-2"/>
    <x v="0"/>
    <n v="0.61762244300000002"/>
    <n v="19960.697690000001"/>
    <x v="0"/>
    <x v="0"/>
    <x v="0"/>
    <n v="0.44950339420000002"/>
    <x v="0"/>
    <n v="89.900678839999998"/>
    <x v="2"/>
    <x v="182"/>
    <x v="2"/>
    <x v="182"/>
  </r>
  <r>
    <x v="36"/>
    <x v="6"/>
    <n v="2.453917068"/>
    <n v="1.998016691E-2"/>
    <x v="0"/>
    <n v="0.81421524670000001"/>
    <n v="62907.688719999998"/>
    <x v="0"/>
    <x v="0"/>
    <x v="0"/>
    <n v="0.2453917068"/>
    <x v="0"/>
    <n v="49.078341359999996"/>
    <x v="3"/>
    <x v="183"/>
    <x v="1"/>
    <x v="183"/>
  </r>
  <r>
    <x v="36"/>
    <x v="4"/>
    <n v="0.94278811600000001"/>
    <n v="1.006860989E-2"/>
    <x v="0"/>
    <n v="1.0679610530000001"/>
    <n v="12496.75251"/>
    <x v="0"/>
    <x v="0"/>
    <x v="0"/>
    <n v="9.4278811600000012E-2"/>
    <x v="0"/>
    <n v="18.855762320000004"/>
    <x v="4"/>
    <x v="184"/>
    <x v="2"/>
    <x v="184"/>
  </r>
  <r>
    <x v="37"/>
    <x v="0"/>
    <n v="3.398714488"/>
    <n v="1.2078558059999999E-2"/>
    <x v="0"/>
    <n v="0.3553860761"/>
    <n v="9126.2073459999992"/>
    <x v="0"/>
    <x v="0"/>
    <x v="0"/>
    <n v="0.33987144880000003"/>
    <x v="0"/>
    <n v="67.974289760000005"/>
    <x v="0"/>
    <x v="185"/>
    <x v="0"/>
    <x v="185"/>
  </r>
  <r>
    <x v="37"/>
    <x v="1"/>
    <n v="5.8868872830000001"/>
    <n v="2.0561285070000001E-2"/>
    <x v="0"/>
    <n v="0.3492726136"/>
    <n v="44899.079310000001"/>
    <x v="0"/>
    <x v="0"/>
    <x v="0"/>
    <n v="0.58868872830000007"/>
    <x v="0"/>
    <n v="117.73774566000002"/>
    <x v="1"/>
    <x v="186"/>
    <x v="1"/>
    <x v="186"/>
  </r>
  <r>
    <x v="37"/>
    <x v="2"/>
    <n v="1.1246110199999999"/>
    <n v="9.2887594930000008E-3"/>
    <x v="0"/>
    <n v="0.82595309179999998"/>
    <n v="4993.9601990000001"/>
    <x v="0"/>
    <x v="0"/>
    <x v="0"/>
    <n v="0.11246110199999999"/>
    <x v="0"/>
    <n v="22.492220399999997"/>
    <x v="2"/>
    <x v="187"/>
    <x v="2"/>
    <x v="187"/>
  </r>
  <r>
    <x v="37"/>
    <x v="6"/>
    <n v="0.61356572139999999"/>
    <n v="3.2762225759999999E-3"/>
    <x v="0"/>
    <n v="0.53396440869999995"/>
    <n v="15729.138489999999"/>
    <x v="0"/>
    <x v="0"/>
    <x v="0"/>
    <n v="6.1356572140000003E-2"/>
    <x v="0"/>
    <n v="12.271314428"/>
    <x v="3"/>
    <x v="188"/>
    <x v="1"/>
    <x v="188"/>
  </r>
  <r>
    <x v="37"/>
    <x v="4"/>
    <n v="0.49564327079999998"/>
    <n v="3.1223842919999999E-3"/>
    <x v="0"/>
    <n v="0.6299660413"/>
    <n v="6569.8020390000001"/>
    <x v="0"/>
    <x v="0"/>
    <x v="0"/>
    <n v="4.9564327079999998E-2"/>
    <x v="0"/>
    <n v="9.9128654159999989"/>
    <x v="4"/>
    <x v="189"/>
    <x v="2"/>
    <x v="189"/>
  </r>
  <r>
    <x v="38"/>
    <x v="5"/>
    <n v="12.780782970000001"/>
    <n v="2.401306902E-2"/>
    <x v="0"/>
    <n v="0.18788417800000001"/>
    <n v="52569.258070000003"/>
    <x v="0"/>
    <x v="0"/>
    <x v="0"/>
    <n v="1.2780782970000002"/>
    <x v="0"/>
    <n v="255.61565940000003"/>
    <x v="0"/>
    <x v="190"/>
    <x v="0"/>
    <x v="190"/>
  </r>
  <r>
    <x v="38"/>
    <x v="7"/>
    <n v="17.177282989999998"/>
    <n v="2.092621276E-2"/>
    <x v="0"/>
    <n v="0.1218249287"/>
    <n v="95798.034920000006"/>
    <x v="0"/>
    <x v="0"/>
    <x v="0"/>
    <n v="1.717728299"/>
    <x v="0"/>
    <n v="343.54565980000001"/>
    <x v="1"/>
    <x v="191"/>
    <x v="1"/>
    <x v="191"/>
  </r>
  <r>
    <x v="38"/>
    <x v="2"/>
    <n v="3.696714917"/>
    <n v="4.0752236550000001E-2"/>
    <x v="0"/>
    <n v="1.1023905679999999"/>
    <n v="16415.673350000001"/>
    <x v="0"/>
    <x v="0"/>
    <x v="0"/>
    <n v="0.36967149170000002"/>
    <x v="0"/>
    <n v="73.934298339999998"/>
    <x v="2"/>
    <x v="192"/>
    <x v="2"/>
    <x v="192"/>
  </r>
  <r>
    <x v="38"/>
    <x v="6"/>
    <n v="2.4866483750000001"/>
    <n v="1.6177362229999999E-2"/>
    <x v="0"/>
    <n v="0.65056895010000004"/>
    <n v="63746.776109999999"/>
    <x v="0"/>
    <x v="0"/>
    <x v="0"/>
    <n v="0.24866483750000001"/>
    <x v="0"/>
    <n v="49.732967500000001"/>
    <x v="3"/>
    <x v="193"/>
    <x v="1"/>
    <x v="193"/>
  </r>
  <r>
    <x v="38"/>
    <x v="4"/>
    <n v="1.3091914490000001"/>
    <n v="1.301873795E-2"/>
    <x v="0"/>
    <n v="0.99441055499999997"/>
    <n v="17353.466"/>
    <x v="0"/>
    <x v="0"/>
    <x v="0"/>
    <n v="0.13091914490000001"/>
    <x v="0"/>
    <n v="26.183828980000001"/>
    <x v="4"/>
    <x v="194"/>
    <x v="2"/>
    <x v="194"/>
  </r>
  <r>
    <x v="39"/>
    <x v="5"/>
    <n v="11.058196199999999"/>
    <n v="0.12318819390000001"/>
    <x v="0"/>
    <n v="1.1139989889999999"/>
    <n v="45484.002919999999"/>
    <x v="0"/>
    <x v="0"/>
    <x v="0"/>
    <n v="1.1058196199999999"/>
    <x v="0"/>
    <n v="221.16392399999998"/>
    <x v="0"/>
    <x v="195"/>
    <x v="0"/>
    <x v="195"/>
  </r>
  <r>
    <x v="39"/>
    <x v="1"/>
    <n v="6.578668392"/>
    <n v="6.7962274909999995E-2"/>
    <x v="0"/>
    <n v="1.033070385"/>
    <n v="50175.26915"/>
    <x v="0"/>
    <x v="0"/>
    <x v="0"/>
    <n v="0.6578668392"/>
    <x v="0"/>
    <n v="131.57336784"/>
    <x v="1"/>
    <x v="196"/>
    <x v="1"/>
    <x v="196"/>
  </r>
  <r>
    <x v="39"/>
    <x v="2"/>
    <n v="1.341530305"/>
    <n v="2.3504570369999998E-2"/>
    <x v="0"/>
    <n v="1.7520715179999999"/>
    <n v="5957.2143839999999"/>
    <x v="0"/>
    <x v="0"/>
    <x v="0"/>
    <n v="0.13415303050000002"/>
    <x v="0"/>
    <n v="26.830606100000004"/>
    <x v="2"/>
    <x v="197"/>
    <x v="2"/>
    <x v="197"/>
  </r>
  <r>
    <x v="39"/>
    <x v="3"/>
    <n v="0.95844456700000003"/>
    <n v="1.603532559E-2"/>
    <x v="0"/>
    <n v="1.673057174"/>
    <n v="1004.117982"/>
    <x v="0"/>
    <x v="0"/>
    <x v="0"/>
    <n v="9.5844456700000011E-2"/>
    <x v="0"/>
    <n v="19.168891340000002"/>
    <x v="3"/>
    <x v="198"/>
    <x v="1"/>
    <x v="198"/>
  </r>
  <r>
    <x v="39"/>
    <x v="4"/>
    <n v="1.437144247"/>
    <n v="1.7510783110000001E-2"/>
    <x v="0"/>
    <n v="1.218442974"/>
    <n v="19049.49338"/>
    <x v="0"/>
    <x v="0"/>
    <x v="0"/>
    <n v="0.14371442470000001"/>
    <x v="0"/>
    <n v="28.742884940000003"/>
    <x v="4"/>
    <x v="199"/>
    <x v="2"/>
    <x v="199"/>
  </r>
  <r>
    <x v="40"/>
    <x v="0"/>
    <n v="18.681721679999999"/>
    <n v="0.26554684160000003"/>
    <x v="0"/>
    <n v="1.421425959"/>
    <n v="45183.292070000003"/>
    <x v="0"/>
    <x v="0"/>
    <x v="0"/>
    <n v="1.8681721680000001"/>
    <x v="0"/>
    <n v="373.63443360000002"/>
    <x v="0"/>
    <x v="200"/>
    <x v="0"/>
    <x v="200"/>
  </r>
  <r>
    <x v="40"/>
    <x v="7"/>
    <n v="105.42727379999999"/>
    <n v="1.6420358639999999"/>
    <x v="0"/>
    <n v="1.557505761"/>
    <n v="554864.63179999997"/>
    <x v="0"/>
    <x v="0"/>
    <x v="0"/>
    <n v="10.542727380000001"/>
    <x v="0"/>
    <n v="2108.5454760000002"/>
    <x v="1"/>
    <x v="201"/>
    <x v="1"/>
    <x v="201"/>
  </r>
  <r>
    <x v="40"/>
    <x v="2"/>
    <n v="8.2966414650000004"/>
    <n v="7.6250075340000001E-2"/>
    <x v="0"/>
    <n v="0.91904749240000005"/>
    <n v="32917.120179999998"/>
    <x v="0"/>
    <x v="0"/>
    <x v="0"/>
    <n v="0.82966414650000009"/>
    <x v="0"/>
    <n v="165.93282930000001"/>
    <x v="2"/>
    <x v="202"/>
    <x v="2"/>
    <x v="202"/>
  </r>
  <r>
    <x v="40"/>
    <x v="3"/>
    <n v="4.9425196070000004"/>
    <n v="4.0840279090000001E-2"/>
    <x v="0"/>
    <n v="0.82630484719999997"/>
    <n v="4749.9186499999996"/>
    <x v="0"/>
    <x v="0"/>
    <x v="0"/>
    <n v="0.49425196070000005"/>
    <x v="0"/>
    <n v="98.850392140000011"/>
    <x v="3"/>
    <x v="203"/>
    <x v="1"/>
    <x v="203"/>
  </r>
  <r>
    <x v="40"/>
    <x v="4"/>
    <n v="2.423651451"/>
    <n v="4.027147172E-2"/>
    <x v="0"/>
    <n v="1.661603269"/>
    <n v="28420.822700000001"/>
    <x v="0"/>
    <x v="0"/>
    <x v="0"/>
    <n v="0.24236514510000001"/>
    <x v="0"/>
    <n v="48.473029020000006"/>
    <x v="4"/>
    <x v="204"/>
    <x v="2"/>
    <x v="204"/>
  </r>
  <r>
    <x v="41"/>
    <x v="0"/>
    <n v="5.6582245359999996"/>
    <n v="1.117053919E-2"/>
    <x v="0"/>
    <n v="0.1974212779"/>
    <n v="15193.429899999999"/>
    <x v="0"/>
    <x v="0"/>
    <x v="0"/>
    <n v="0.56582245359999994"/>
    <x v="0"/>
    <n v="113.16449071999999"/>
    <x v="0"/>
    <x v="205"/>
    <x v="0"/>
    <x v="205"/>
  </r>
  <r>
    <x v="41"/>
    <x v="7"/>
    <n v="14.78129021"/>
    <n v="5.4815712820000001E-2"/>
    <x v="0"/>
    <n v="0.37084525140000002"/>
    <n v="82435.537450000003"/>
    <x v="0"/>
    <x v="0"/>
    <x v="0"/>
    <n v="1.478129021"/>
    <x v="0"/>
    <n v="295.6258042"/>
    <x v="1"/>
    <x v="206"/>
    <x v="1"/>
    <x v="206"/>
  </r>
  <r>
    <x v="41"/>
    <x v="2"/>
    <n v="1.1540910609999999"/>
    <n v="2.6061085319999998E-3"/>
    <x v="0"/>
    <n v="0.2258148096"/>
    <n v="5124.8695959999995"/>
    <x v="0"/>
    <x v="0"/>
    <x v="0"/>
    <n v="0.11540910609999999"/>
    <x v="0"/>
    <n v="23.081821219999998"/>
    <x v="2"/>
    <x v="207"/>
    <x v="2"/>
    <x v="207"/>
  </r>
  <r>
    <x v="41"/>
    <x v="6"/>
    <n v="0.68561554469999997"/>
    <n v="1.24662453E-3"/>
    <x v="0"/>
    <n v="0.18182559300000001"/>
    <n v="17576.180479999999"/>
    <x v="0"/>
    <x v="0"/>
    <x v="0"/>
    <n v="6.8561554469999994E-2"/>
    <x v="0"/>
    <n v="13.712310893999998"/>
    <x v="3"/>
    <x v="208"/>
    <x v="1"/>
    <x v="208"/>
  </r>
  <r>
    <x v="41"/>
    <x v="4"/>
    <n v="0.50607648640000003"/>
    <n v="4.6797077769999999E-3"/>
    <x v="0"/>
    <n v="0.9247036568"/>
    <n v="6708.0953749999999"/>
    <x v="0"/>
    <x v="0"/>
    <x v="0"/>
    <n v="5.0607648640000003E-2"/>
    <x v="0"/>
    <n v="10.121529728000001"/>
    <x v="4"/>
    <x v="209"/>
    <x v="2"/>
    <x v="209"/>
  </r>
  <r>
    <x v="42"/>
    <x v="0"/>
    <n v="10.095996"/>
    <n v="0.49279325959999998"/>
    <x v="0"/>
    <n v="4.8810762170000004"/>
    <n v="27109.706679999999"/>
    <x v="0"/>
    <x v="0"/>
    <x v="0"/>
    <n v="1.0095996"/>
    <x v="0"/>
    <n v="201.91992000000002"/>
    <x v="0"/>
    <x v="210"/>
    <x v="0"/>
    <x v="210"/>
  </r>
  <r>
    <x v="42"/>
    <x v="1"/>
    <n v="57.772257369999998"/>
    <n v="1.8319538259999999"/>
    <x v="0"/>
    <n v="3.170992289"/>
    <n v="440626.94620000001"/>
    <x v="0"/>
    <x v="0"/>
    <x v="0"/>
    <n v="5.7772257370000002"/>
    <x v="0"/>
    <n v="1155.4451474"/>
    <x v="1"/>
    <x v="211"/>
    <x v="1"/>
    <x v="211"/>
  </r>
  <r>
    <x v="42"/>
    <x v="2"/>
    <n v="6.7299276260000003"/>
    <n v="0.3250130108"/>
    <x v="0"/>
    <n v="4.8293685890000004"/>
    <n v="29884.991429999998"/>
    <x v="0"/>
    <x v="0"/>
    <x v="0"/>
    <n v="0.67299276260000007"/>
    <x v="0"/>
    <n v="134.59855252000003"/>
    <x v="2"/>
    <x v="212"/>
    <x v="2"/>
    <x v="212"/>
  </r>
  <r>
    <x v="42"/>
    <x v="3"/>
    <n v="6.909804888"/>
    <n v="0.35752077090000001"/>
    <x v="0"/>
    <n v="5.174108049"/>
    <n v="7239.0825519999999"/>
    <x v="0"/>
    <x v="0"/>
    <x v="0"/>
    <n v="0.69098048880000007"/>
    <x v="0"/>
    <n v="138.19609776000001"/>
    <x v="3"/>
    <x v="213"/>
    <x v="1"/>
    <x v="213"/>
  </r>
  <r>
    <x v="42"/>
    <x v="4"/>
    <n v="2.4989228969999999"/>
    <n v="0.14689428809999999"/>
    <x v="0"/>
    <n v="5.8783041389999999"/>
    <n v="33123.477529999996"/>
    <x v="0"/>
    <x v="0"/>
    <x v="0"/>
    <n v="0.24989228969999999"/>
    <x v="0"/>
    <n v="49.978457939999998"/>
    <x v="4"/>
    <x v="214"/>
    <x v="2"/>
    <x v="214"/>
  </r>
  <r>
    <x v="43"/>
    <x v="5"/>
    <n v="7.8791881750000003"/>
    <n v="0.1064776977"/>
    <x v="0"/>
    <n v="1.351379042"/>
    <n v="32408.27089"/>
    <x v="0"/>
    <x v="0"/>
    <x v="0"/>
    <n v="0.78791881750000003"/>
    <x v="0"/>
    <n v="157.5837635"/>
    <x v="0"/>
    <x v="215"/>
    <x v="0"/>
    <x v="215"/>
  </r>
  <r>
    <x v="43"/>
    <x v="7"/>
    <n v="15.90968301"/>
    <n v="0.17721017119999999"/>
    <x v="0"/>
    <n v="1.1138510500000001"/>
    <n v="88728.605630000005"/>
    <x v="0"/>
    <x v="0"/>
    <x v="0"/>
    <n v="1.5909683010000002"/>
    <x v="0"/>
    <n v="318.19366020000007"/>
    <x v="1"/>
    <x v="216"/>
    <x v="1"/>
    <x v="216"/>
  </r>
  <r>
    <x v="43"/>
    <x v="2"/>
    <n v="1.5851480650000001"/>
    <n v="2.5782941430000001E-2"/>
    <x v="0"/>
    <n v="1.6265320569999999"/>
    <n v="7039.0261190000001"/>
    <x v="0"/>
    <x v="0"/>
    <x v="0"/>
    <n v="0.15851480650000002"/>
    <x v="0"/>
    <n v="31.702961300000005"/>
    <x v="2"/>
    <x v="217"/>
    <x v="2"/>
    <x v="217"/>
  </r>
  <r>
    <x v="43"/>
    <x v="6"/>
    <n v="1.737480361"/>
    <n v="3.0012934719999999E-2"/>
    <x v="0"/>
    <n v="1.7273826750000001"/>
    <n v="44541.388579999999"/>
    <x v="0"/>
    <x v="0"/>
    <x v="0"/>
    <n v="0.1737480361"/>
    <x v="0"/>
    <n v="34.749607220000001"/>
    <x v="3"/>
    <x v="218"/>
    <x v="1"/>
    <x v="218"/>
  </r>
  <r>
    <x v="43"/>
    <x v="4"/>
    <n v="1.5208138920000001"/>
    <n v="2.6889200169999999E-2"/>
    <x v="0"/>
    <n v="1.7680796000000001"/>
    <n v="20158.54304"/>
    <x v="0"/>
    <x v="0"/>
    <x v="0"/>
    <n v="0.15208138920000003"/>
    <x v="0"/>
    <n v="30.416277840000006"/>
    <x v="4"/>
    <x v="219"/>
    <x v="2"/>
    <x v="219"/>
  </r>
  <r>
    <x v="44"/>
    <x v="5"/>
    <n v="16.935902729999999"/>
    <n v="0.11500324319999999"/>
    <x v="0"/>
    <n v="0.67904997469999995"/>
    <n v="64163.429940000002"/>
    <x v="0"/>
    <x v="0"/>
    <x v="0"/>
    <n v="1.6935902729999999"/>
    <x v="0"/>
    <n v="338.71805459999996"/>
    <x v="0"/>
    <x v="220"/>
    <x v="0"/>
    <x v="220"/>
  </r>
  <r>
    <x v="44"/>
    <x v="7"/>
    <n v="157.49255410000001"/>
    <n v="2.6334844340000001"/>
    <x v="0"/>
    <n v="1.6721326599999999"/>
    <n v="828884.64130000002"/>
    <x v="0"/>
    <x v="0"/>
    <x v="0"/>
    <n v="15.749255410000002"/>
    <x v="0"/>
    <n v="3149.8510820000001"/>
    <x v="1"/>
    <x v="221"/>
    <x v="1"/>
    <x v="221"/>
  </r>
  <r>
    <x v="44"/>
    <x v="2"/>
    <n v="8.472551782"/>
    <n v="7.0694185800000003E-2"/>
    <x v="0"/>
    <n v="0.83439071980000001"/>
    <n v="33615.048499999997"/>
    <x v="0"/>
    <x v="0"/>
    <x v="0"/>
    <n v="0.84725517820000007"/>
    <x v="0"/>
    <n v="169.45103564000001"/>
    <x v="2"/>
    <x v="222"/>
    <x v="2"/>
    <x v="222"/>
  </r>
  <r>
    <x v="44"/>
    <x v="3"/>
    <n v="14.50579557"/>
    <n v="7.8968093850000004E-2"/>
    <x v="0"/>
    <n v="0.54438995430000003"/>
    <n v="13940.531220000001"/>
    <x v="0"/>
    <x v="0"/>
    <x v="0"/>
    <n v="1.4505795570000002"/>
    <x v="0"/>
    <n v="290.11591140000002"/>
    <x v="3"/>
    <x v="223"/>
    <x v="1"/>
    <x v="223"/>
  </r>
  <r>
    <x v="44"/>
    <x v="4"/>
    <n v="4.6679138590000004"/>
    <n v="3.1073149040000001E-2"/>
    <x v="0"/>
    <n v="0.66567528819999999"/>
    <n v="54738.049120000003"/>
    <x v="0"/>
    <x v="0"/>
    <x v="0"/>
    <n v="0.46679138590000008"/>
    <x v="0"/>
    <n v="93.358277180000016"/>
    <x v="4"/>
    <x v="224"/>
    <x v="2"/>
    <x v="224"/>
  </r>
  <r>
    <x v="45"/>
    <x v="0"/>
    <n v="9.4002650350000003"/>
    <n v="0.20110067449999999"/>
    <x v="0"/>
    <n v="2.1393085599999999"/>
    <n v="22735.320009999999"/>
    <x v="0"/>
    <x v="0"/>
    <x v="0"/>
    <n v="0.94002650350000005"/>
    <x v="0"/>
    <n v="188.00530070000002"/>
    <x v="0"/>
    <x v="225"/>
    <x v="0"/>
    <x v="225"/>
  </r>
  <r>
    <x v="45"/>
    <x v="1"/>
    <n v="43.399892549999997"/>
    <n v="1.0389330050000001"/>
    <x v="0"/>
    <n v="2.3938607780000001"/>
    <n v="314851.43119999999"/>
    <x v="0"/>
    <x v="0"/>
    <x v="0"/>
    <n v="4.3399892549999999"/>
    <x v="0"/>
    <n v="867.99785099999997"/>
    <x v="1"/>
    <x v="226"/>
    <x v="1"/>
    <x v="226"/>
  </r>
  <r>
    <x v="45"/>
    <x v="2"/>
    <n v="3.1401461340000001"/>
    <n v="4.9024831079999998E-2"/>
    <x v="0"/>
    <n v="1.5612276940000001"/>
    <n v="12458.603649999999"/>
    <x v="0"/>
    <x v="0"/>
    <x v="0"/>
    <n v="0.31401461340000003"/>
    <x v="0"/>
    <n v="62.802922680000009"/>
    <x v="2"/>
    <x v="227"/>
    <x v="2"/>
    <x v="227"/>
  </r>
  <r>
    <x v="45"/>
    <x v="3"/>
    <n v="4.518792522"/>
    <n v="0.10476989840000001"/>
    <x v="0"/>
    <n v="2.3185374830000001"/>
    <n v="4342.7034350000004"/>
    <x v="0"/>
    <x v="0"/>
    <x v="0"/>
    <n v="0.45187925220000003"/>
    <x v="0"/>
    <n v="90.375850440000008"/>
    <x v="3"/>
    <x v="228"/>
    <x v="1"/>
    <x v="228"/>
  </r>
  <r>
    <x v="45"/>
    <x v="4"/>
    <n v="2.6409228429999998"/>
    <n v="7.7738152620000001E-2"/>
    <x v="0"/>
    <n v="2.9435980239999999"/>
    <n v="30968.644390000001"/>
    <x v="0"/>
    <x v="0"/>
    <x v="0"/>
    <n v="0.26409228429999998"/>
    <x v="0"/>
    <n v="52.818456859999998"/>
    <x v="4"/>
    <x v="229"/>
    <x v="2"/>
    <x v="229"/>
  </r>
  <r>
    <x v="46"/>
    <x v="0"/>
    <n v="2.3137693330000002"/>
    <n v="4.2225089360000002E-2"/>
    <x v="0"/>
    <n v="1.8249480950000001"/>
    <n v="5596.0428780000002"/>
    <x v="0"/>
    <x v="0"/>
    <x v="0"/>
    <n v="0.23137693330000003"/>
    <x v="0"/>
    <n v="46.275386660000009"/>
    <x v="0"/>
    <x v="230"/>
    <x v="0"/>
    <x v="230"/>
  </r>
  <r>
    <x v="46"/>
    <x v="1"/>
    <n v="194.68550809999999"/>
    <n v="4.6160367070000001"/>
    <x v="0"/>
    <n v="2.3710222449999998"/>
    <n v="1412377.0190000001"/>
    <x v="0"/>
    <x v="0"/>
    <x v="0"/>
    <n v="19.46855081"/>
    <x v="0"/>
    <n v="3893.7101619999999"/>
    <x v="1"/>
    <x v="231"/>
    <x v="1"/>
    <x v="231"/>
  </r>
  <r>
    <x v="46"/>
    <x v="2"/>
    <n v="7.3862370449999997"/>
    <n v="0.1011208792"/>
    <x v="0"/>
    <n v="1.3690445979999999"/>
    <n v="29305.069230000001"/>
    <x v="0"/>
    <x v="0"/>
    <x v="0"/>
    <n v="0.73862370450000003"/>
    <x v="0"/>
    <n v="147.7247409"/>
    <x v="2"/>
    <x v="232"/>
    <x v="2"/>
    <x v="232"/>
  </r>
  <r>
    <x v="46"/>
    <x v="3"/>
    <n v="5.0947639039999997"/>
    <n v="9.6610002279999996E-2"/>
    <x v="0"/>
    <n v="1.896260633"/>
    <n v="4896.2302650000001"/>
    <x v="0"/>
    <x v="0"/>
    <x v="0"/>
    <n v="0.50947639040000003"/>
    <x v="0"/>
    <n v="101.89527808000001"/>
    <x v="3"/>
    <x v="233"/>
    <x v="1"/>
    <x v="233"/>
  </r>
  <r>
    <x v="46"/>
    <x v="4"/>
    <n v="3.612312449"/>
    <n v="8.7718650240000001E-2"/>
    <x v="0"/>
    <n v="2.4283240020000001"/>
    <n v="42359.594080000003"/>
    <x v="0"/>
    <x v="0"/>
    <x v="0"/>
    <n v="0.36123124490000003"/>
    <x v="0"/>
    <n v="72.246248980000004"/>
    <x v="4"/>
    <x v="234"/>
    <x v="2"/>
    <x v="234"/>
  </r>
  <r>
    <x v="47"/>
    <x v="5"/>
    <n v="4.7769709159999998"/>
    <n v="6.20752226E-2"/>
    <x v="0"/>
    <n v="1.299468297"/>
    <n v="18098.05143"/>
    <x v="0"/>
    <x v="0"/>
    <x v="0"/>
    <n v="0.47769709160000001"/>
    <x v="0"/>
    <n v="95.539418319999996"/>
    <x v="0"/>
    <x v="235"/>
    <x v="0"/>
    <x v="235"/>
  </r>
  <r>
    <x v="47"/>
    <x v="7"/>
    <n v="81.978404499999996"/>
    <n v="1.904846118"/>
    <x v="0"/>
    <n v="2.3235950129999998"/>
    <n v="431453.03470000002"/>
    <x v="0"/>
    <x v="0"/>
    <x v="0"/>
    <n v="8.1978404499999993"/>
    <x v="0"/>
    <n v="1639.5680899999998"/>
    <x v="1"/>
    <x v="236"/>
    <x v="1"/>
    <x v="236"/>
  </r>
  <r>
    <x v="47"/>
    <x v="2"/>
    <n v="4.9360586739999999"/>
    <n v="3.162594245E-2"/>
    <x v="0"/>
    <n v="0.64071244969999996"/>
    <n v="19583.928899999999"/>
    <x v="0"/>
    <x v="0"/>
    <x v="0"/>
    <n v="0.49360586740000001"/>
    <x v="0"/>
    <n v="98.721173480000004"/>
    <x v="2"/>
    <x v="237"/>
    <x v="2"/>
    <x v="237"/>
  </r>
  <r>
    <x v="47"/>
    <x v="3"/>
    <n v="4.0500061680000004"/>
    <n v="3.9448832400000002E-2"/>
    <x v="0"/>
    <n v="0.97404376110000002"/>
    <n v="3892.1848279999999"/>
    <x v="0"/>
    <x v="0"/>
    <x v="0"/>
    <n v="0.40500061680000005"/>
    <x v="0"/>
    <n v="81.000123360000003"/>
    <x v="3"/>
    <x v="238"/>
    <x v="1"/>
    <x v="238"/>
  </r>
  <r>
    <x v="47"/>
    <x v="4"/>
    <n v="2.837702073"/>
    <n v="8.3120613800000007E-2"/>
    <x v="0"/>
    <n v="2.929152239"/>
    <n v="33276.165789999999"/>
    <x v="0"/>
    <x v="0"/>
    <x v="0"/>
    <n v="0.28377020730000002"/>
    <x v="0"/>
    <n v="56.754041460000003"/>
    <x v="4"/>
    <x v="239"/>
    <x v="2"/>
    <x v="239"/>
  </r>
  <r>
    <x v="48"/>
    <x v="0"/>
    <n v="25.45210522"/>
    <n v="0.93636240950000005"/>
    <x v="0"/>
    <n v="3.678919294"/>
    <n v="61558.025730000001"/>
    <x v="0"/>
    <x v="0"/>
    <x v="0"/>
    <n v="2.5452105220000001"/>
    <x v="0"/>
    <n v="509.04210440000003"/>
    <x v="0"/>
    <x v="240"/>
    <x v="0"/>
    <x v="240"/>
  </r>
  <r>
    <x v="48"/>
    <x v="7"/>
    <n v="21.47932097"/>
    <n v="0.83021658379999996"/>
    <x v="0"/>
    <n v="3.8651900810000002"/>
    <n v="113045.84759999999"/>
    <x v="0"/>
    <x v="0"/>
    <x v="0"/>
    <n v="2.147932097"/>
    <x v="0"/>
    <n v="429.58641940000001"/>
    <x v="1"/>
    <x v="241"/>
    <x v="1"/>
    <x v="241"/>
  </r>
  <r>
    <x v="48"/>
    <x v="2"/>
    <n v="6.8477472109999997"/>
    <n v="0.17711990959999999"/>
    <x v="0"/>
    <n v="2.5865427580000002"/>
    <n v="27168.598139999998"/>
    <x v="0"/>
    <x v="0"/>
    <x v="0"/>
    <n v="0.68477472110000004"/>
    <x v="0"/>
    <n v="136.95494422000002"/>
    <x v="2"/>
    <x v="242"/>
    <x v="2"/>
    <x v="242"/>
  </r>
  <r>
    <x v="48"/>
    <x v="3"/>
    <n v="3.900325671"/>
    <n v="0.14569011549999999"/>
    <x v="0"/>
    <n v="3.7353320679999999"/>
    <n v="3748.3371059999999"/>
    <x v="0"/>
    <x v="0"/>
    <x v="0"/>
    <n v="0.3900325671"/>
    <x v="0"/>
    <n v="78.006513420000005"/>
    <x v="3"/>
    <x v="243"/>
    <x v="1"/>
    <x v="243"/>
  </r>
  <r>
    <x v="48"/>
    <x v="4"/>
    <n v="3.0945265790000001"/>
    <n v="0.1409457449"/>
    <x v="0"/>
    <n v="4.5546787650000002"/>
    <n v="36287.805"/>
    <x v="0"/>
    <x v="0"/>
    <x v="0"/>
    <n v="0.30945265790000004"/>
    <x v="0"/>
    <n v="61.890531580000008"/>
    <x v="4"/>
    <x v="244"/>
    <x v="2"/>
    <x v="244"/>
  </r>
  <r>
    <x v="49"/>
    <x v="0"/>
    <n v="59.234843499999997"/>
    <n v="1.2796078829999999"/>
    <x v="0"/>
    <n v="2.1602283500000001"/>
    <n v="143264.37789999999"/>
    <x v="0"/>
    <x v="0"/>
    <x v="0"/>
    <n v="5.9234843499999998"/>
    <x v="0"/>
    <n v="1184.69687"/>
    <x v="0"/>
    <x v="245"/>
    <x v="0"/>
    <x v="245"/>
  </r>
  <r>
    <x v="49"/>
    <x v="1"/>
    <n v="51.566610279999999"/>
    <n v="1.253832442"/>
    <x v="0"/>
    <n v="2.4314812140000002"/>
    <n v="374098.18540000002"/>
    <x v="0"/>
    <x v="0"/>
    <x v="0"/>
    <n v="5.1566610280000003"/>
    <x v="0"/>
    <n v="1031.3322056"/>
    <x v="1"/>
    <x v="246"/>
    <x v="1"/>
    <x v="246"/>
  </r>
  <r>
    <x v="49"/>
    <x v="2"/>
    <n v="2.3304467469999999"/>
    <n v="5.8066449589999999E-2"/>
    <x v="0"/>
    <n v="2.4916445600000001"/>
    <n v="9246.1022869999997"/>
    <x v="0"/>
    <x v="0"/>
    <x v="0"/>
    <n v="0.23304467470000001"/>
    <x v="0"/>
    <n v="46.608934940000005"/>
    <x v="2"/>
    <x v="247"/>
    <x v="2"/>
    <x v="247"/>
  </r>
  <r>
    <x v="49"/>
    <x v="3"/>
    <n v="10.455533320000001"/>
    <n v="0.20604441300000001"/>
    <x v="0"/>
    <n v="1.97067339"/>
    <n v="10048.10029"/>
    <x v="0"/>
    <x v="0"/>
    <x v="0"/>
    <n v="1.0455533320000001"/>
    <x v="0"/>
    <n v="209.11066640000001"/>
    <x v="3"/>
    <x v="248"/>
    <x v="1"/>
    <x v="248"/>
  </r>
  <r>
    <x v="49"/>
    <x v="4"/>
    <n v="2.4524858090000001"/>
    <n v="6.0213867519999999E-2"/>
    <x v="0"/>
    <n v="2.4552177749999999"/>
    <n v="28758.94731"/>
    <x v="0"/>
    <x v="0"/>
    <x v="0"/>
    <n v="0.24524858090000001"/>
    <x v="0"/>
    <n v="49.049716180000004"/>
    <x v="4"/>
    <x v="249"/>
    <x v="2"/>
    <x v="249"/>
  </r>
  <r>
    <x v="50"/>
    <x v="5"/>
    <n v="0.7552880636"/>
    <n v="6.2458753400000001E-3"/>
    <x v="0"/>
    <n v="0.82695274050000001"/>
    <n v="3106.6119530000001"/>
    <x v="0"/>
    <x v="0"/>
    <x v="0"/>
    <n v="7.5528806360000006E-2"/>
    <x v="0"/>
    <n v="15.105761272000001"/>
    <x v="0"/>
    <x v="250"/>
    <x v="0"/>
    <x v="250"/>
  </r>
  <r>
    <x v="50"/>
    <x v="7"/>
    <n v="88.303853599999997"/>
    <n v="0.3073750455"/>
    <x v="0"/>
    <n v="0.348087918"/>
    <n v="492472.27600000001"/>
    <x v="0"/>
    <x v="0"/>
    <x v="0"/>
    <n v="8.8303853599999993"/>
    <x v="0"/>
    <n v="1766.0770719999998"/>
    <x v="1"/>
    <x v="251"/>
    <x v="1"/>
    <x v="251"/>
  </r>
  <r>
    <x v="50"/>
    <x v="2"/>
    <n v="3.8804397380000002"/>
    <n v="3.8905599710000002E-2"/>
    <x v="0"/>
    <n v="1.002608012"/>
    <n v="17231.523840000002"/>
    <x v="0"/>
    <x v="0"/>
    <x v="0"/>
    <n v="0.38804397380000005"/>
    <x v="0"/>
    <n v="77.608794760000009"/>
    <x v="2"/>
    <x v="252"/>
    <x v="2"/>
    <x v="252"/>
  </r>
  <r>
    <x v="50"/>
    <x v="3"/>
    <n v="6.0396612459999997"/>
    <n v="2.9294475510000001E-2"/>
    <x v="0"/>
    <n v="0.48503507600000001"/>
    <n v="6327.4733589999996"/>
    <x v="0"/>
    <x v="0"/>
    <x v="0"/>
    <n v="0.60396612459999999"/>
    <x v="0"/>
    <n v="120.79322492"/>
    <x v="3"/>
    <x v="253"/>
    <x v="1"/>
    <x v="253"/>
  </r>
  <r>
    <x v="50"/>
    <x v="4"/>
    <n v="1.31647161"/>
    <n v="8.2557823959999999E-3"/>
    <x v="0"/>
    <n v="0.62711435110000002"/>
    <n v="17449.96528"/>
    <x v="0"/>
    <x v="0"/>
    <x v="0"/>
    <n v="0.13164716100000001"/>
    <x v="0"/>
    <n v="26.329432200000003"/>
    <x v="4"/>
    <x v="254"/>
    <x v="2"/>
    <x v="254"/>
  </r>
  <r>
    <x v="51"/>
    <x v="5"/>
    <n v="2.1242971339999999"/>
    <n v="1.0714285029999999E-2"/>
    <x v="0"/>
    <n v="0.50436847350000003"/>
    <n v="8737.5495329999994"/>
    <x v="0"/>
    <x v="0"/>
    <x v="0"/>
    <n v="0.2124297134"/>
    <x v="0"/>
    <n v="42.485942680000001"/>
    <x v="0"/>
    <x v="255"/>
    <x v="0"/>
    <x v="255"/>
  </r>
  <r>
    <x v="51"/>
    <x v="1"/>
    <n v="38.191868040000003"/>
    <n v="0.1058868598"/>
    <x v="0"/>
    <n v="0.27724975299999999"/>
    <n v="291288.01520000002"/>
    <x v="0"/>
    <x v="0"/>
    <x v="0"/>
    <n v="3.8191868040000005"/>
    <x v="0"/>
    <n v="763.83736080000006"/>
    <x v="1"/>
    <x v="256"/>
    <x v="1"/>
    <x v="256"/>
  </r>
  <r>
    <x v="51"/>
    <x v="2"/>
    <n v="2.4255241179999998"/>
    <n v="4.2355655979999997E-2"/>
    <x v="0"/>
    <n v="1.7462475710000001"/>
    <n v="10770.809359999999"/>
    <x v="0"/>
    <x v="0"/>
    <x v="0"/>
    <n v="0.24255241179999998"/>
    <x v="0"/>
    <n v="48.510482359999997"/>
    <x v="2"/>
    <x v="257"/>
    <x v="2"/>
    <x v="257"/>
  </r>
  <r>
    <x v="51"/>
    <x v="3"/>
    <n v="2.5754786219999999"/>
    <n v="1.89097646E-2"/>
    <x v="0"/>
    <n v="0.73422331819999997"/>
    <n v="2698.2096689999998"/>
    <x v="0"/>
    <x v="0"/>
    <x v="0"/>
    <n v="0.25754786219999998"/>
    <x v="0"/>
    <n v="51.509572439999992"/>
    <x v="3"/>
    <x v="258"/>
    <x v="1"/>
    <x v="258"/>
  </r>
  <r>
    <x v="51"/>
    <x v="4"/>
    <n v="1.0318381089999999"/>
    <n v="1.498428833E-2"/>
    <x v="0"/>
    <n v="1.4521937300000001"/>
    <n v="13677.11924"/>
    <x v="0"/>
    <x v="0"/>
    <x v="0"/>
    <n v="0.10318381090000001"/>
    <x v="0"/>
    <n v="20.636762180000002"/>
    <x v="4"/>
    <x v="259"/>
    <x v="2"/>
    <x v="259"/>
  </r>
  <r>
    <x v="52"/>
    <x v="5"/>
    <n v="7.7152904690000002"/>
    <n v="6.0834321609999999E-2"/>
    <x v="0"/>
    <n v="0.78849036029999997"/>
    <n v="31734.135289999998"/>
    <x v="0"/>
    <x v="0"/>
    <x v="0"/>
    <n v="0.77152904690000002"/>
    <x v="0"/>
    <n v="154.30580938"/>
    <x v="0"/>
    <x v="260"/>
    <x v="0"/>
    <x v="260"/>
  </r>
  <r>
    <x v="52"/>
    <x v="7"/>
    <n v="17.651574669999999"/>
    <n v="0.118039559"/>
    <x v="0"/>
    <n v="0.66871971029999999"/>
    <n v="98443.168669999999"/>
    <x v="0"/>
    <x v="0"/>
    <x v="0"/>
    <n v="1.7651574669999999"/>
    <x v="0"/>
    <n v="353.03149339999999"/>
    <x v="1"/>
    <x v="261"/>
    <x v="1"/>
    <x v="261"/>
  </r>
  <r>
    <x v="52"/>
    <x v="2"/>
    <n v="2.9792434800000001"/>
    <n v="5.9104901420000001E-2"/>
    <x v="0"/>
    <n v="1.983889596"/>
    <n v="13229.66171"/>
    <x v="0"/>
    <x v="0"/>
    <x v="0"/>
    <n v="0.29792434800000001"/>
    <x v="0"/>
    <n v="59.584869600000005"/>
    <x v="2"/>
    <x v="262"/>
    <x v="2"/>
    <x v="262"/>
  </r>
  <r>
    <x v="52"/>
    <x v="3"/>
    <n v="2.0322014410000002"/>
    <n v="2.6571760940000001E-2"/>
    <x v="0"/>
    <n v="1.307535779"/>
    <n v="2129.0433280000002"/>
    <x v="0"/>
    <x v="0"/>
    <x v="0"/>
    <n v="0.20322014410000003"/>
    <x v="0"/>
    <n v="40.644028820000003"/>
    <x v="3"/>
    <x v="263"/>
    <x v="1"/>
    <x v="263"/>
  </r>
  <r>
    <x v="52"/>
    <x v="4"/>
    <n v="1.6869768869999999"/>
    <n v="1.9980906869999999E-2"/>
    <x v="0"/>
    <n v="1.1844209020000001"/>
    <n v="22361.050469999998"/>
    <x v="0"/>
    <x v="0"/>
    <x v="0"/>
    <n v="0.16869768870000001"/>
    <x v="0"/>
    <n v="33.739537740000003"/>
    <x v="4"/>
    <x v="264"/>
    <x v="2"/>
    <x v="264"/>
  </r>
  <r>
    <x v="53"/>
    <x v="5"/>
    <n v="3.6862564459999998"/>
    <n v="0.1629061151"/>
    <x v="0"/>
    <n v="4.419283289"/>
    <n v="15162.12011"/>
    <x v="0"/>
    <x v="0"/>
    <x v="0"/>
    <n v="0.36862564460000002"/>
    <x v="0"/>
    <n v="73.725128920000003"/>
    <x v="0"/>
    <x v="265"/>
    <x v="0"/>
    <x v="265"/>
  </r>
  <r>
    <x v="53"/>
    <x v="7"/>
    <n v="10.36378646"/>
    <n v="0.42819118150000002"/>
    <x v="0"/>
    <n v="4.1316094589999999"/>
    <n v="57799.034760000002"/>
    <x v="0"/>
    <x v="0"/>
    <x v="0"/>
    <n v="1.036378646"/>
    <x v="0"/>
    <n v="207.2757292"/>
    <x v="1"/>
    <x v="266"/>
    <x v="1"/>
    <x v="266"/>
  </r>
  <r>
    <x v="53"/>
    <x v="2"/>
    <n v="1.727929515"/>
    <n v="5.528456474E-2"/>
    <x v="0"/>
    <n v="3.1994687439999998"/>
    <n v="7673.0630110000002"/>
    <x v="0"/>
    <x v="0"/>
    <x v="0"/>
    <n v="0.17279295150000001"/>
    <x v="0"/>
    <n v="34.558590300000006"/>
    <x v="2"/>
    <x v="267"/>
    <x v="2"/>
    <x v="267"/>
  </r>
  <r>
    <x v="53"/>
    <x v="6"/>
    <n v="1.161544975"/>
    <n v="5.4519961759999999E-2"/>
    <x v="0"/>
    <n v="4.6937452210000004"/>
    <n v="29776.92714"/>
    <x v="0"/>
    <x v="0"/>
    <x v="0"/>
    <n v="0.11615449750000001"/>
    <x v="0"/>
    <n v="23.230899500000003"/>
    <x v="3"/>
    <x v="268"/>
    <x v="1"/>
    <x v="268"/>
  </r>
  <r>
    <x v="53"/>
    <x v="4"/>
    <n v="1.6171051999999999"/>
    <n v="6.6805677059999999E-2"/>
    <x v="0"/>
    <n v="4.1311893050000004"/>
    <n v="21434.89414"/>
    <x v="0"/>
    <x v="0"/>
    <x v="0"/>
    <n v="0.16171052"/>
    <x v="0"/>
    <n v="32.342103999999999"/>
    <x v="4"/>
    <x v="269"/>
    <x v="2"/>
    <x v="269"/>
  </r>
  <r>
    <x v="54"/>
    <x v="5"/>
    <n v="0.99498663269999998"/>
    <n v="2.914396231E-2"/>
    <x v="0"/>
    <n v="2.9290807879999998"/>
    <n v="3769.6104019999998"/>
    <x v="0"/>
    <x v="0"/>
    <x v="0"/>
    <n v="9.949866327000001E-2"/>
    <x v="0"/>
    <n v="19.899732654000001"/>
    <x v="0"/>
    <x v="270"/>
    <x v="0"/>
    <x v="270"/>
  </r>
  <r>
    <x v="54"/>
    <x v="1"/>
    <n v="181.42832150000001"/>
    <n v="3.76847288"/>
    <x v="0"/>
    <n v="2.0771138979999999"/>
    <n v="1316200.6470000001"/>
    <x v="0"/>
    <x v="0"/>
    <x v="0"/>
    <n v="18.14283215"/>
    <x v="0"/>
    <n v="3628.5664299999999"/>
    <x v="1"/>
    <x v="271"/>
    <x v="1"/>
    <x v="271"/>
  </r>
  <r>
    <x v="54"/>
    <x v="2"/>
    <n v="8.3403082699999995"/>
    <n v="0.2222825246"/>
    <x v="0"/>
    <n v="2.6651595769999998"/>
    <n v="33090.369250000003"/>
    <x v="0"/>
    <x v="0"/>
    <x v="0"/>
    <n v="0.83403082699999997"/>
    <x v="0"/>
    <n v="166.8061654"/>
    <x v="2"/>
    <x v="272"/>
    <x v="2"/>
    <x v="272"/>
  </r>
  <r>
    <x v="54"/>
    <x v="6"/>
    <n v="11.093552300000001"/>
    <n v="0.24601453109999999"/>
    <x v="0"/>
    <n v="2.2176352929999998"/>
    <n v="262956.4644"/>
    <x v="0"/>
    <x v="0"/>
    <x v="0"/>
    <n v="1.10935523"/>
    <x v="0"/>
    <n v="221.87104600000001"/>
    <x v="3"/>
    <x v="273"/>
    <x v="1"/>
    <x v="273"/>
  </r>
  <r>
    <x v="54"/>
    <x v="4"/>
    <n v="4.0236500089999998"/>
    <n v="0.10255967539999999"/>
    <x v="0"/>
    <n v="2.5489213820000001"/>
    <n v="47183.122589999999"/>
    <x v="0"/>
    <x v="0"/>
    <x v="0"/>
    <n v="0.40236500089999999"/>
    <x v="0"/>
    <n v="80.47300018"/>
    <x v="4"/>
    <x v="274"/>
    <x v="2"/>
    <x v="274"/>
  </r>
  <r>
    <x v="55"/>
    <x v="5"/>
    <n v="0.95867037789999998"/>
    <n v="1.1765770890000001E-2"/>
    <x v="0"/>
    <n v="1.227300974"/>
    <n v="3943.1536110000002"/>
    <x v="0"/>
    <x v="0"/>
    <x v="0"/>
    <n v="9.5867037789999998E-2"/>
    <x v="0"/>
    <n v="19.173407558000001"/>
    <x v="0"/>
    <x v="275"/>
    <x v="0"/>
    <x v="275"/>
  </r>
  <r>
    <x v="55"/>
    <x v="1"/>
    <n v="13.4521233"/>
    <n v="5.4328894119999999E-2"/>
    <x v="0"/>
    <n v="0.40386854109999998"/>
    <n v="102598.8646"/>
    <x v="0"/>
    <x v="0"/>
    <x v="0"/>
    <n v="1.3452123300000001"/>
    <x v="0"/>
    <n v="269.04246599999999"/>
    <x v="1"/>
    <x v="276"/>
    <x v="1"/>
    <x v="276"/>
  </r>
  <r>
    <x v="55"/>
    <x v="2"/>
    <n v="0.71231102010000003"/>
    <n v="8.5139970059999997E-3"/>
    <x v="0"/>
    <n v="1.195263974"/>
    <n v="3163.0962340000001"/>
    <x v="0"/>
    <x v="0"/>
    <x v="0"/>
    <n v="7.1231102010000005E-2"/>
    <x v="0"/>
    <n v="14.246220402000001"/>
    <x v="2"/>
    <x v="277"/>
    <x v="2"/>
    <x v="277"/>
  </r>
  <r>
    <x v="55"/>
    <x v="3"/>
    <n v="0.55876503609999995"/>
    <n v="5.4250811640000002E-3"/>
    <x v="0"/>
    <n v="0.97090562469999997"/>
    <n v="585.39224899999999"/>
    <x v="0"/>
    <x v="0"/>
    <x v="0"/>
    <n v="5.5876503609999996E-2"/>
    <x v="0"/>
    <n v="11.175300721999999"/>
    <x v="3"/>
    <x v="278"/>
    <x v="1"/>
    <x v="278"/>
  </r>
  <r>
    <x v="55"/>
    <x v="4"/>
    <n v="0.78078870300000003"/>
    <n v="1.297162319E-2"/>
    <x v="0"/>
    <n v="1.661348729"/>
    <n v="10349.433789999999"/>
    <x v="0"/>
    <x v="0"/>
    <x v="0"/>
    <n v="7.8078870300000006E-2"/>
    <x v="0"/>
    <n v="15.615774060000001"/>
    <x v="4"/>
    <x v="279"/>
    <x v="2"/>
    <x v="279"/>
  </r>
  <r>
    <x v="56"/>
    <x v="5"/>
    <n v="34.039273219999998"/>
    <n v="0.21078762279999999"/>
    <x v="0"/>
    <n v="0.61924830590000002"/>
    <n v="140008.58499999999"/>
    <x v="0"/>
    <x v="0"/>
    <x v="0"/>
    <n v="3.4039273219999999"/>
    <x v="0"/>
    <n v="680.78546440000002"/>
    <x v="0"/>
    <x v="280"/>
    <x v="0"/>
    <x v="280"/>
  </r>
  <r>
    <x v="56"/>
    <x v="7"/>
    <n v="7.3384281920000003"/>
    <n v="4.1801941160000002E-2"/>
    <x v="0"/>
    <n v="0.56963071740000004"/>
    <n v="40926.554020000003"/>
    <x v="0"/>
    <x v="0"/>
    <x v="0"/>
    <n v="0.73384281920000005"/>
    <x v="0"/>
    <n v="146.76856384000001"/>
    <x v="1"/>
    <x v="281"/>
    <x v="1"/>
    <x v="281"/>
  </r>
  <r>
    <x v="56"/>
    <x v="2"/>
    <n v="5.4453757029999998"/>
    <n v="2.8475685810000002E-2"/>
    <x v="0"/>
    <n v="0.52293335419999998"/>
    <n v="24180.795880000001"/>
    <x v="0"/>
    <x v="0"/>
    <x v="0"/>
    <n v="0.54453757030000005"/>
    <x v="0"/>
    <n v="108.90751406000001"/>
    <x v="2"/>
    <x v="282"/>
    <x v="2"/>
    <x v="282"/>
  </r>
  <r>
    <x v="56"/>
    <x v="6"/>
    <n v="2.3971901830000002"/>
    <n v="1.848409292E-2"/>
    <x v="0"/>
    <n v="0.7710732777"/>
    <n v="61453.459779999997"/>
    <x v="0"/>
    <x v="0"/>
    <x v="0"/>
    <n v="0.23971901830000003"/>
    <x v="0"/>
    <n v="47.943803660000007"/>
    <x v="3"/>
    <x v="283"/>
    <x v="1"/>
    <x v="283"/>
  </r>
  <r>
    <x v="56"/>
    <x v="4"/>
    <n v="2.0612195020000001"/>
    <n v="1.5918233309999998E-2"/>
    <x v="0"/>
    <n v="0.77227259400000003"/>
    <n v="27321.674439999999"/>
    <x v="0"/>
    <x v="0"/>
    <x v="0"/>
    <n v="0.20612195020000001"/>
    <x v="0"/>
    <n v="41.224390040000003"/>
    <x v="4"/>
    <x v="284"/>
    <x v="2"/>
    <x v="284"/>
  </r>
  <r>
    <x v="57"/>
    <x v="5"/>
    <n v="21.679737769999999"/>
    <n v="0.24107140520000001"/>
    <x v="0"/>
    <n v="1.111966426"/>
    <n v="89171.980519999997"/>
    <x v="0"/>
    <x v="0"/>
    <x v="0"/>
    <n v="2.1679737769999998"/>
    <x v="0"/>
    <n v="433.59475539999994"/>
    <x v="0"/>
    <x v="285"/>
    <x v="0"/>
    <x v="285"/>
  </r>
  <r>
    <x v="57"/>
    <x v="7"/>
    <n v="4.9380577309999998"/>
    <n v="1.5951926330000001E-2"/>
    <x v="0"/>
    <n v="0.32304049899999998"/>
    <n v="27539.642159999999"/>
    <x v="0"/>
    <x v="0"/>
    <x v="0"/>
    <n v="0.49380577310000001"/>
    <x v="0"/>
    <n v="98.761154619999999"/>
    <x v="1"/>
    <x v="286"/>
    <x v="1"/>
    <x v="286"/>
  </r>
  <r>
    <x v="57"/>
    <x v="2"/>
    <n v="3.1991876549999998"/>
    <n v="4.1986577839999997E-2"/>
    <x v="0"/>
    <n v="1.312413724"/>
    <n v="14206.34827"/>
    <x v="0"/>
    <x v="0"/>
    <x v="0"/>
    <n v="0.31991876549999998"/>
    <x v="0"/>
    <n v="63.983753099999994"/>
    <x v="2"/>
    <x v="287"/>
    <x v="2"/>
    <x v="287"/>
  </r>
  <r>
    <x v="57"/>
    <x v="6"/>
    <n v="1.1047037740000001"/>
    <n v="3.7766842510000001E-3"/>
    <x v="0"/>
    <n v="0.34187302889999999"/>
    <n v="28319.767609999999"/>
    <x v="0"/>
    <x v="0"/>
    <x v="0"/>
    <n v="0.11047037740000001"/>
    <x v="0"/>
    <n v="22.094075480000004"/>
    <x v="3"/>
    <x v="288"/>
    <x v="1"/>
    <x v="288"/>
  </r>
  <r>
    <x v="57"/>
    <x v="4"/>
    <n v="1.5973485380000001"/>
    <n v="2.794371335E-2"/>
    <x v="0"/>
    <n v="1.749381096"/>
    <n v="21173.01757"/>
    <x v="0"/>
    <x v="0"/>
    <x v="0"/>
    <n v="0.15973485380000002"/>
    <x v="0"/>
    <n v="31.946970760000003"/>
    <x v="4"/>
    <x v="289"/>
    <x v="2"/>
    <x v="289"/>
  </r>
  <r>
    <x v="58"/>
    <x v="5"/>
    <n v="0.1008125902"/>
    <n v="1.9028577249999999E-3"/>
    <x v="0"/>
    <n v="1.8875199229999999"/>
    <n v="414.6571525"/>
    <x v="0"/>
    <x v="0"/>
    <x v="0"/>
    <n v="1.008125902E-2"/>
    <x v="0"/>
    <n v="2.0162518039999999"/>
    <x v="0"/>
    <x v="290"/>
    <x v="0"/>
    <x v="290"/>
  </r>
  <r>
    <x v="58"/>
    <x v="1"/>
    <n v="150.4977773"/>
    <n v="0.33584375719999998"/>
    <x v="0"/>
    <n v="0.22315529379999999"/>
    <n v="1147841.179"/>
    <x v="0"/>
    <x v="0"/>
    <x v="0"/>
    <n v="15.049777730000001"/>
    <x v="0"/>
    <n v="3009.9555460000001"/>
    <x v="1"/>
    <x v="291"/>
    <x v="1"/>
    <x v="291"/>
  </r>
  <r>
    <x v="58"/>
    <x v="2"/>
    <n v="3.0495268530000001"/>
    <n v="1.4725632739999999E-2"/>
    <x v="0"/>
    <n v="0.48288254060000002"/>
    <n v="13541.762839999999"/>
    <x v="0"/>
    <x v="0"/>
    <x v="0"/>
    <n v="0.30495268530000003"/>
    <x v="0"/>
    <n v="60.990537060000008"/>
    <x v="2"/>
    <x v="292"/>
    <x v="2"/>
    <x v="292"/>
  </r>
  <r>
    <x v="58"/>
    <x v="3"/>
    <n v="9.9833212699999994"/>
    <n v="3.7639736209999997E-2"/>
    <x v="0"/>
    <n v="0.37702619389999997"/>
    <n v="10459.063319999999"/>
    <x v="0"/>
    <x v="0"/>
    <x v="0"/>
    <n v="0.99833212699999996"/>
    <x v="0"/>
    <n v="199.66642539999998"/>
    <x v="3"/>
    <x v="293"/>
    <x v="1"/>
    <x v="293"/>
  </r>
  <r>
    <x v="58"/>
    <x v="4"/>
    <n v="2.2340587840000001"/>
    <n v="1.2267554870000001E-2"/>
    <x v="0"/>
    <n v="0.54911513320000005"/>
    <n v="29612.676729999999"/>
    <x v="0"/>
    <x v="0"/>
    <x v="0"/>
    <n v="0.22340587840000004"/>
    <x v="0"/>
    <n v="44.68117568000001"/>
    <x v="4"/>
    <x v="294"/>
    <x v="2"/>
    <x v="294"/>
  </r>
  <r>
    <x v="59"/>
    <x v="0"/>
    <n v="0.48701971640000002"/>
    <n v="4.1376935009999997E-2"/>
    <x v="0"/>
    <n v="8.4959465949999995"/>
    <n v="1307.7423630000001"/>
    <x v="0"/>
    <x v="0"/>
    <x v="0"/>
    <n v="4.8701971640000008E-2"/>
    <x v="0"/>
    <n v="9.7403943280000007"/>
    <x v="0"/>
    <x v="295"/>
    <x v="0"/>
    <x v="295"/>
  </r>
  <r>
    <x v="59"/>
    <x v="1"/>
    <n v="41.335391799999996"/>
    <n v="0.27209552980000001"/>
    <x v="0"/>
    <n v="0.65826285409999996"/>
    <n v="315263.5588"/>
    <x v="0"/>
    <x v="0"/>
    <x v="0"/>
    <n v="4.1335391799999996"/>
    <x v="0"/>
    <n v="826.70783599999993"/>
    <x v="1"/>
    <x v="296"/>
    <x v="1"/>
    <x v="296"/>
  </r>
  <r>
    <x v="59"/>
    <x v="2"/>
    <n v="0.89637948980000004"/>
    <n v="2.1793969310000001E-2"/>
    <x v="0"/>
    <n v="2.4313328850000002"/>
    <n v="3980.4727269999998"/>
    <x v="0"/>
    <x v="0"/>
    <x v="0"/>
    <n v="8.9637948980000007E-2"/>
    <x v="0"/>
    <n v="17.927589796000003"/>
    <x v="2"/>
    <x v="297"/>
    <x v="2"/>
    <x v="297"/>
  </r>
  <r>
    <x v="59"/>
    <x v="3"/>
    <n v="2.8620533699999999"/>
    <n v="2.5833005329999999E-2"/>
    <x v="0"/>
    <n v="0.90260389949999997"/>
    <n v="2998.44076"/>
    <x v="0"/>
    <x v="0"/>
    <x v="0"/>
    <n v="0.286205337"/>
    <x v="0"/>
    <n v="57.241067399999999"/>
    <x v="3"/>
    <x v="298"/>
    <x v="1"/>
    <x v="298"/>
  </r>
  <r>
    <x v="59"/>
    <x v="4"/>
    <n v="1.1487774479999999"/>
    <n v="1.9934226369999999E-2"/>
    <x v="0"/>
    <n v="1.7352557200000001"/>
    <n v="15227.16208"/>
    <x v="0"/>
    <x v="0"/>
    <x v="0"/>
    <n v="0.1148777448"/>
    <x v="0"/>
    <n v="22.975548960000001"/>
    <x v="4"/>
    <x v="299"/>
    <x v="2"/>
    <x v="299"/>
  </r>
  <r>
    <x v="60"/>
    <x v="5"/>
    <n v="21.21094197"/>
    <n v="1.4097488520000001"/>
    <x v="0"/>
    <n v="6.6463283610000001"/>
    <n v="87243.753779999999"/>
    <x v="0"/>
    <x v="0"/>
    <x v="0"/>
    <n v="2.1210941970000001"/>
    <x v="0"/>
    <n v="424.21883940000004"/>
    <x v="0"/>
    <x v="300"/>
    <x v="0"/>
    <x v="300"/>
  </r>
  <r>
    <x v="60"/>
    <x v="7"/>
    <n v="7.8003172149999997"/>
    <n v="0.50215760320000002"/>
    <x v="0"/>
    <n v="6.4376561790000002"/>
    <n v="43502.517910000002"/>
    <x v="0"/>
    <x v="0"/>
    <x v="0"/>
    <n v="0.7800317215"/>
    <x v="0"/>
    <n v="156.00634429999999"/>
    <x v="1"/>
    <x v="301"/>
    <x v="1"/>
    <x v="301"/>
  </r>
  <r>
    <x v="60"/>
    <x v="2"/>
    <n v="4.0033303309999999"/>
    <n v="0.20792473910000001"/>
    <x v="0"/>
    <n v="5.1937942130000003"/>
    <n v="17777.23317"/>
    <x v="0"/>
    <x v="0"/>
    <x v="0"/>
    <n v="0.40033303310000001"/>
    <x v="0"/>
    <n v="80.066606620000002"/>
    <x v="2"/>
    <x v="302"/>
    <x v="2"/>
    <x v="302"/>
  </r>
  <r>
    <x v="60"/>
    <x v="6"/>
    <n v="1.4744791500000001"/>
    <n v="0.1048928205"/>
    <x v="0"/>
    <n v="7.1138897060000001"/>
    <n v="37799.189149999998"/>
    <x v="0"/>
    <x v="0"/>
    <x v="0"/>
    <n v="0.14744791500000001"/>
    <x v="0"/>
    <n v="29.489583000000003"/>
    <x v="3"/>
    <x v="303"/>
    <x v="1"/>
    <x v="303"/>
  </r>
  <r>
    <x v="60"/>
    <x v="4"/>
    <n v="1.407569683"/>
    <n v="0.1069610906"/>
    <x v="0"/>
    <n v="7.5989907929999996"/>
    <n v="18657.479520000001"/>
    <x v="0"/>
    <x v="0"/>
    <x v="0"/>
    <n v="0.14075696830000001"/>
    <x v="0"/>
    <n v="28.15139366"/>
    <x v="4"/>
    <x v="304"/>
    <x v="2"/>
    <x v="304"/>
  </r>
  <r>
    <x v="61"/>
    <x v="0"/>
    <n v="13.64280656"/>
    <n v="0.15960275739999999"/>
    <x v="0"/>
    <n v="1.169867481"/>
    <n v="36633.580690000003"/>
    <x v="0"/>
    <x v="0"/>
    <x v="0"/>
    <n v="1.364280656"/>
    <x v="0"/>
    <n v="272.85613119999999"/>
    <x v="0"/>
    <x v="305"/>
    <x v="0"/>
    <x v="305"/>
  </r>
  <r>
    <x v="61"/>
    <x v="7"/>
    <n v="4.5318398269999998"/>
    <n v="1.87459718E-2"/>
    <x v="0"/>
    <n v="0.41365036090000001"/>
    <n v="25274.157169999999"/>
    <x v="0"/>
    <x v="0"/>
    <x v="0"/>
    <n v="0.45318398269999999"/>
    <x v="0"/>
    <n v="90.636796539999992"/>
    <x v="1"/>
    <x v="306"/>
    <x v="1"/>
    <x v="306"/>
  </r>
  <r>
    <x v="61"/>
    <x v="2"/>
    <n v="1.4395277070000001"/>
    <n v="1.271210127E-2"/>
    <x v="0"/>
    <n v="0.88307444199999996"/>
    <n v="6392.3827389999997"/>
    <x v="0"/>
    <x v="0"/>
    <x v="0"/>
    <n v="0.14395277070000001"/>
    <x v="0"/>
    <n v="28.790554140000001"/>
    <x v="2"/>
    <x v="307"/>
    <x v="2"/>
    <x v="307"/>
  </r>
  <r>
    <x v="61"/>
    <x v="6"/>
    <n v="0.62351658750000005"/>
    <n v="2.7843553839999998E-3"/>
    <x v="0"/>
    <n v="0.44655674610000001"/>
    <n v="15984.235119999999"/>
    <x v="0"/>
    <x v="0"/>
    <x v="0"/>
    <n v="6.2351658750000011E-2"/>
    <x v="0"/>
    <n v="12.470331750000001"/>
    <x v="3"/>
    <x v="308"/>
    <x v="1"/>
    <x v="308"/>
  </r>
  <r>
    <x v="61"/>
    <x v="4"/>
    <n v="1.2886503490000001"/>
    <n v="2.309465304E-2"/>
    <x v="0"/>
    <n v="1.7921582110000001"/>
    <n v="17081.191640000001"/>
    <x v="0"/>
    <x v="0"/>
    <x v="0"/>
    <n v="0.12886503490000001"/>
    <x v="0"/>
    <n v="25.773006980000002"/>
    <x v="4"/>
    <x v="309"/>
    <x v="2"/>
    <x v="309"/>
  </r>
  <r>
    <x v="62"/>
    <x v="0"/>
    <n v="15.315591380000001"/>
    <n v="0.1150260276"/>
    <x v="0"/>
    <n v="0.75103876010000004"/>
    <n v="41125.332269999999"/>
    <x v="0"/>
    <x v="0"/>
    <x v="0"/>
    <n v="1.5315591380000002"/>
    <x v="0"/>
    <n v="306.31182760000002"/>
    <x v="0"/>
    <x v="310"/>
    <x v="0"/>
    <x v="310"/>
  </r>
  <r>
    <x v="62"/>
    <x v="1"/>
    <n v="17.25696486"/>
    <n v="0.20919294969999999"/>
    <x v="0"/>
    <n v="1.2122233039999999"/>
    <n v="131618.25539999999"/>
    <x v="0"/>
    <x v="0"/>
    <x v="0"/>
    <n v="1.7256964860000001"/>
    <x v="0"/>
    <n v="345.13929720000004"/>
    <x v="1"/>
    <x v="311"/>
    <x v="1"/>
    <x v="311"/>
  </r>
  <r>
    <x v="62"/>
    <x v="2"/>
    <n v="3.5548085500000002"/>
    <n v="3.29717603E-2"/>
    <x v="0"/>
    <n v="0.92752562719999998"/>
    <n v="15785.522360000001"/>
    <x v="0"/>
    <x v="0"/>
    <x v="0"/>
    <n v="0.35548085500000004"/>
    <x v="0"/>
    <n v="71.096171000000012"/>
    <x v="2"/>
    <x v="312"/>
    <x v="2"/>
    <x v="312"/>
  </r>
  <r>
    <x v="62"/>
    <x v="6"/>
    <n v="2.5921689809999999"/>
    <n v="1.6034518130000001E-2"/>
    <x v="0"/>
    <n v="0.61857534169999995"/>
    <n v="66451.862410000002"/>
    <x v="0"/>
    <x v="0"/>
    <x v="0"/>
    <n v="0.25921689809999998"/>
    <x v="0"/>
    <n v="51.843379619999993"/>
    <x v="3"/>
    <x v="313"/>
    <x v="1"/>
    <x v="313"/>
  </r>
  <r>
    <x v="62"/>
    <x v="4"/>
    <n v="1.813781635"/>
    <n v="2.8581849039999999E-2"/>
    <x v="0"/>
    <n v="1.5758153290000001"/>
    <n v="24041.86032"/>
    <x v="0"/>
    <x v="0"/>
    <x v="0"/>
    <n v="0.18137816350000002"/>
    <x v="0"/>
    <n v="36.275632700000003"/>
    <x v="4"/>
    <x v="314"/>
    <x v="2"/>
    <x v="314"/>
  </r>
  <r>
    <x v="63"/>
    <x v="5"/>
    <n v="7.6930064370000002"/>
    <n v="3.039790094E-2"/>
    <x v="0"/>
    <n v="0.39513681919999999"/>
    <n v="31642.477760000002"/>
    <x v="0"/>
    <x v="0"/>
    <x v="0"/>
    <n v="0.76930064370000006"/>
    <x v="0"/>
    <n v="153.86012874000002"/>
    <x v="0"/>
    <x v="315"/>
    <x v="0"/>
    <x v="315"/>
  </r>
  <r>
    <x v="63"/>
    <x v="1"/>
    <n v="6.0939053220000003"/>
    <n v="1.279216345E-2"/>
    <x v="0"/>
    <n v="0.20991733169999999"/>
    <n v="46477.998520000001"/>
    <x v="0"/>
    <x v="0"/>
    <x v="0"/>
    <n v="0.60939053220000006"/>
    <x v="0"/>
    <n v="121.87810644000001"/>
    <x v="1"/>
    <x v="316"/>
    <x v="1"/>
    <x v="316"/>
  </r>
  <r>
    <x v="63"/>
    <x v="2"/>
    <n v="1.346945252"/>
    <n v="2.260949713E-2"/>
    <x v="0"/>
    <n v="1.6785758070000001"/>
    <n v="5981.2600579999998"/>
    <x v="0"/>
    <x v="0"/>
    <x v="0"/>
    <n v="0.1346945252"/>
    <x v="0"/>
    <n v="26.938905039999998"/>
    <x v="2"/>
    <x v="317"/>
    <x v="2"/>
    <x v="317"/>
  </r>
  <r>
    <x v="63"/>
    <x v="6"/>
    <n v="0.84272501479999995"/>
    <n v="1.079717264E-2"/>
    <x v="0"/>
    <n v="1.2812213299999999"/>
    <n v="21603.77936"/>
    <x v="0"/>
    <x v="0"/>
    <x v="0"/>
    <n v="8.4272501479999998E-2"/>
    <x v="0"/>
    <n v="16.854500296000001"/>
    <x v="3"/>
    <x v="318"/>
    <x v="1"/>
    <x v="318"/>
  </r>
  <r>
    <x v="63"/>
    <x v="4"/>
    <n v="1.0226676509999999"/>
    <n v="5.3500231269999997E-3"/>
    <x v="0"/>
    <n v="0.52314386989999995"/>
    <n v="13555.56388"/>
    <x v="0"/>
    <x v="0"/>
    <x v="0"/>
    <n v="0.10226676509999999"/>
    <x v="0"/>
    <n v="20.453353019999998"/>
    <x v="4"/>
    <x v="319"/>
    <x v="2"/>
    <x v="319"/>
  </r>
  <r>
    <x v="64"/>
    <x v="0"/>
    <n v="8.1253657990000008"/>
    <n v="0.29441302520000001"/>
    <x v="0"/>
    <n v="3.6233817959999999"/>
    <n v="21818.182529999998"/>
    <x v="0"/>
    <x v="0"/>
    <x v="0"/>
    <n v="0.81253657990000017"/>
    <x v="0"/>
    <n v="162.50731598000004"/>
    <x v="0"/>
    <x v="320"/>
    <x v="0"/>
    <x v="320"/>
  </r>
  <r>
    <x v="64"/>
    <x v="7"/>
    <n v="37.212829220000003"/>
    <n v="1.0771336579999999"/>
    <x v="0"/>
    <n v="2.8945223470000001"/>
    <n v="207536.65839999999"/>
    <x v="0"/>
    <x v="0"/>
    <x v="0"/>
    <n v="3.7212829220000003"/>
    <x v="0"/>
    <n v="744.25658440000007"/>
    <x v="1"/>
    <x v="321"/>
    <x v="1"/>
    <x v="321"/>
  </r>
  <r>
    <x v="64"/>
    <x v="2"/>
    <n v="1.902879008"/>
    <n v="7.7056784589999996E-2"/>
    <x v="0"/>
    <n v="4.0494841900000003"/>
    <n v="8449.9456759999994"/>
    <x v="0"/>
    <x v="0"/>
    <x v="0"/>
    <n v="0.19028790080000002"/>
    <x v="0"/>
    <n v="38.057580160000001"/>
    <x v="2"/>
    <x v="322"/>
    <x v="2"/>
    <x v="322"/>
  </r>
  <r>
    <x v="64"/>
    <x v="3"/>
    <n v="3.7222146220000001"/>
    <n v="0.1211178272"/>
    <x v="0"/>
    <n v="3.2539184200000002"/>
    <n v="3899.591864"/>
    <x v="0"/>
    <x v="0"/>
    <x v="0"/>
    <n v="0.37222146220000002"/>
    <x v="0"/>
    <n v="74.444292439999998"/>
    <x v="3"/>
    <x v="323"/>
    <x v="1"/>
    <x v="323"/>
  </r>
  <r>
    <x v="64"/>
    <x v="4"/>
    <n v="1.502417347"/>
    <n v="5.592399059E-2"/>
    <x v="0"/>
    <n v="3.7222673660000001"/>
    <n v="19914.694960000001"/>
    <x v="0"/>
    <x v="0"/>
    <x v="0"/>
    <n v="0.15024173470000002"/>
    <x v="0"/>
    <n v="30.048346940000002"/>
    <x v="4"/>
    <x v="324"/>
    <x v="2"/>
    <x v="324"/>
  </r>
  <r>
    <x v="65"/>
    <x v="5"/>
    <n v="5.6100301549999996"/>
    <n v="5.2759668080000002E-2"/>
    <x v="0"/>
    <n v="0.94045248650000002"/>
    <n v="23074.887019999998"/>
    <x v="0"/>
    <x v="0"/>
    <x v="0"/>
    <n v="0.56100301549999998"/>
    <x v="0"/>
    <n v="112.2006031"/>
    <x v="0"/>
    <x v="325"/>
    <x v="0"/>
    <x v="325"/>
  </r>
  <r>
    <x v="65"/>
    <x v="7"/>
    <n v="5.8243432159999999"/>
    <n v="4.8852790280000002E-2"/>
    <x v="0"/>
    <n v="0.83876908459999999"/>
    <n v="32482.47322"/>
    <x v="0"/>
    <x v="0"/>
    <x v="0"/>
    <n v="0.58243432159999997"/>
    <x v="0"/>
    <n v="116.48686432"/>
    <x v="1"/>
    <x v="326"/>
    <x v="1"/>
    <x v="326"/>
  </r>
  <r>
    <x v="65"/>
    <x v="2"/>
    <n v="0.9654684791"/>
    <n v="9.9031385450000006E-3"/>
    <x v="0"/>
    <n v="1.0257340100000001"/>
    <n v="4287.2700610000002"/>
    <x v="0"/>
    <x v="0"/>
    <x v="0"/>
    <n v="9.6546847910000011E-2"/>
    <x v="0"/>
    <n v="19.309369582000002"/>
    <x v="2"/>
    <x v="327"/>
    <x v="2"/>
    <x v="327"/>
  </r>
  <r>
    <x v="65"/>
    <x v="6"/>
    <n v="0.9728609238"/>
    <n v="1.246003723E-2"/>
    <x v="0"/>
    <n v="1.280762432"/>
    <n v="24939.894240000001"/>
    <x v="0"/>
    <x v="0"/>
    <x v="0"/>
    <n v="9.7286092380000008E-2"/>
    <x v="0"/>
    <n v="19.457218476000001"/>
    <x v="3"/>
    <x v="328"/>
    <x v="1"/>
    <x v="328"/>
  </r>
  <r>
    <x v="65"/>
    <x v="4"/>
    <n v="0.76019308370000005"/>
    <n v="5.6422163030000003E-3"/>
    <x v="0"/>
    <n v="0.74220831840000001"/>
    <n v="10076.436760000001"/>
    <x v="0"/>
    <x v="0"/>
    <x v="0"/>
    <n v="7.6019308370000011E-2"/>
    <x v="0"/>
    <n v="15.203861674000002"/>
    <x v="4"/>
    <x v="329"/>
    <x v="2"/>
    <x v="329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330">
  <r>
    <x v="0"/>
    <x v="0"/>
    <n v="21.360176370000001"/>
    <n v="6.9566086370000002E-2"/>
    <x v="0"/>
    <n v="0.32568123580000002"/>
    <n v="57356.214899999999"/>
    <x v="0"/>
    <x v="0"/>
    <x v="0"/>
    <x v="0"/>
    <n v="2.1360176370000001"/>
    <x v="0"/>
    <n v="436.36723942798784"/>
    <x v="0"/>
    <n v="1.6173730149295322"/>
    <x v="0"/>
    <n v="4.8521190447885969"/>
  </r>
  <r>
    <x v="0"/>
    <x v="1"/>
    <n v="19.09946867"/>
    <n v="0.110574387"/>
    <x v="0"/>
    <n v="0.57893959719999999"/>
    <n v="145670.9663"/>
    <x v="0"/>
    <x v="0"/>
    <x v="0"/>
    <x v="0"/>
    <n v="1.9099468670000002"/>
    <x v="0"/>
    <n v="390.18322104187956"/>
    <x v="1"/>
    <n v="0.97348674195224572"/>
    <x v="1"/>
    <n v="1.9469734839044914"/>
  </r>
  <r>
    <x v="0"/>
    <x v="2"/>
    <n v="3.463514091"/>
    <n v="1.1462265439999999E-2"/>
    <x v="0"/>
    <n v="0.33094323110000001"/>
    <n v="15380.11917"/>
    <x v="0"/>
    <x v="0"/>
    <x v="0"/>
    <x v="0"/>
    <n v="0.34635140910000001"/>
    <x v="0"/>
    <n v="70.756161205311557"/>
    <x v="2"/>
    <n v="0.18096204911844388"/>
    <x v="2"/>
    <n v="0.18096204911844388"/>
  </r>
  <r>
    <x v="0"/>
    <x v="3"/>
    <n v="2.104276858"/>
    <n v="7.8669428890000004E-3"/>
    <x v="0"/>
    <n v="0.37385493539999998"/>
    <n v="2204.5534039999998"/>
    <x v="0"/>
    <x v="0"/>
    <x v="0"/>
    <x v="0"/>
    <n v="0.21042768580000001"/>
    <x v="0"/>
    <n v="42.988291276813079"/>
    <x v="3"/>
    <n v="0.17690654846425136"/>
    <x v="1"/>
    <n v="0.35381309692850271"/>
  </r>
  <r>
    <x v="0"/>
    <x v="4"/>
    <n v="0.79568559650000004"/>
    <n v="6.8333498659999999E-3"/>
    <x v="0"/>
    <n v="0.8588002468"/>
    <n v="10546.89363"/>
    <x v="0"/>
    <x v="0"/>
    <x v="0"/>
    <x v="0"/>
    <n v="7.9568559650000009E-2"/>
    <x v="0"/>
    <n v="16.255068365679268"/>
    <x v="4"/>
    <n v="7.0704951568852842E-2"/>
    <x v="2"/>
    <n v="7.0704951568852842E-2"/>
  </r>
  <r>
    <x v="1"/>
    <x v="5"/>
    <n v="14.15497757"/>
    <n v="0.18142488740000001"/>
    <x v="0"/>
    <n v="1.2817038140000001"/>
    <n v="58221.524539999999"/>
    <x v="0"/>
    <x v="1"/>
    <x v="1"/>
    <x v="0"/>
    <n v="1.415497757"/>
    <x v="1"/>
    <n v="287.7027961382114"/>
    <x v="0"/>
    <n v="1.0663558048117547"/>
    <x v="0"/>
    <n v="3.1990674144352642"/>
  </r>
  <r>
    <x v="1"/>
    <x v="1"/>
    <n v="9.7443331840000003"/>
    <n v="7.0958538929999995E-2"/>
    <x v="0"/>
    <n v="0.72820312679999999"/>
    <n v="74319.681599999996"/>
    <x v="0"/>
    <x v="1"/>
    <x v="1"/>
    <x v="0"/>
    <n v="0.97443331840000003"/>
    <x v="1"/>
    <n v="198.05555252032519"/>
    <x v="1"/>
    <n v="0.49413825134184569"/>
    <x v="1"/>
    <n v="0.98827650268369138"/>
  </r>
  <r>
    <x v="1"/>
    <x v="2"/>
    <n v="1.3066876359999999"/>
    <n v="8.2174409609999995E-3"/>
    <x v="0"/>
    <n v="0.62887569560000001"/>
    <n v="5802.4916430000003"/>
    <x v="0"/>
    <x v="1"/>
    <x v="1"/>
    <x v="0"/>
    <n v="0.13066876359999999"/>
    <x v="1"/>
    <n v="26.558691788617882"/>
    <x v="2"/>
    <n v="6.7925042937641636E-2"/>
    <x v="2"/>
    <n v="6.7925042937641636E-2"/>
  </r>
  <r>
    <x v="1"/>
    <x v="3"/>
    <n v="0.98497743309999997"/>
    <n v="4.4756472690000004E-3"/>
    <x v="0"/>
    <n v="0.4543908438"/>
    <n v="1031.9152369999999"/>
    <x v="0"/>
    <x v="1"/>
    <x v="1"/>
    <x v="0"/>
    <n v="9.8497743309999997E-2"/>
    <x v="1"/>
    <n v="20.019866526422764"/>
    <x v="3"/>
    <n v="8.2386282001739766E-2"/>
    <x v="1"/>
    <n v="0.16477256400347953"/>
  </r>
  <r>
    <x v="1"/>
    <x v="4"/>
    <n v="0.62575256550000002"/>
    <n v="1.381136596E-2"/>
    <x v="0"/>
    <n v="2.207160901"/>
    <n v="8294.4139930000001"/>
    <x v="0"/>
    <x v="1"/>
    <x v="1"/>
    <x v="0"/>
    <n v="6.257525655E-2"/>
    <x v="1"/>
    <n v="12.718548079268292"/>
    <x v="4"/>
    <n v="5.5322088209083478E-2"/>
    <x v="2"/>
    <n v="5.5322088209083478E-2"/>
  </r>
  <r>
    <x v="2"/>
    <x v="5"/>
    <n v="8.6725075979999993"/>
    <n v="3.7707182810000003E-2"/>
    <x v="0"/>
    <n v="0.43478985040000001"/>
    <n v="35671.311470000001"/>
    <x v="0"/>
    <x v="0"/>
    <x v="0"/>
    <x v="0"/>
    <n v="0.86725075979999999"/>
    <x v="0"/>
    <n v="177.17073744637386"/>
    <x v="0"/>
    <n v="0.65667434190650065"/>
    <x v="0"/>
    <n v="1.9700230257195019"/>
  </r>
  <r>
    <x v="2"/>
    <x v="1"/>
    <n v="7.8573334810000004"/>
    <n v="1.7486247699999999E-2"/>
    <x v="0"/>
    <n v="0.22254684420000001"/>
    <n v="59927.602180000002"/>
    <x v="0"/>
    <x v="0"/>
    <x v="0"/>
    <x v="0"/>
    <n v="0.78573334810000006"/>
    <x v="0"/>
    <n v="160.51753791624108"/>
    <x v="1"/>
    <n v="0.40048286698495816"/>
    <x v="1"/>
    <n v="0.80096573396991633"/>
  </r>
  <r>
    <x v="2"/>
    <x v="2"/>
    <n v="1.627519951"/>
    <n v="6.9849927340000003E-3"/>
    <x v="0"/>
    <n v="0.42918016019999999"/>
    <n v="7227.183188"/>
    <x v="0"/>
    <x v="0"/>
    <x v="0"/>
    <x v="0"/>
    <n v="0.16275199510000002"/>
    <x v="0"/>
    <n v="33.248620040858029"/>
    <x v="2"/>
    <n v="8.5034833864087028E-2"/>
    <x v="2"/>
    <n v="8.5034833864087028E-2"/>
  </r>
  <r>
    <x v="2"/>
    <x v="6"/>
    <n v="1.009099325"/>
    <n v="6.7189197930000001E-3"/>
    <x v="0"/>
    <n v="0.66583334520000004"/>
    <n v="25868.888180000002"/>
    <x v="0"/>
    <x v="0"/>
    <x v="0"/>
    <x v="0"/>
    <n v="0.10090993250000001"/>
    <x v="0"/>
    <n v="20.614899387129729"/>
    <x v="3"/>
    <n v="8.4834976901768444E-2"/>
    <x v="1"/>
    <n v="0.16966995380353689"/>
  </r>
  <r>
    <x v="2"/>
    <x v="4"/>
    <n v="0.73836743920000003"/>
    <n v="4.5748332409999998E-3"/>
    <x v="0"/>
    <n v="0.61958761979999999"/>
    <n v="9787.1356140000007"/>
    <x v="0"/>
    <x v="0"/>
    <x v="0"/>
    <x v="0"/>
    <n v="7.3836743920000003E-2"/>
    <x v="0"/>
    <n v="15.084115203268643"/>
    <x v="4"/>
    <n v="6.5611636377854041E-2"/>
    <x v="2"/>
    <n v="6.5611636377854041E-2"/>
  </r>
  <r>
    <x v="3"/>
    <x v="0"/>
    <n v="10.906802519999999"/>
    <n v="0.1265280436"/>
    <x v="0"/>
    <n v="1.1600837500000001"/>
    <n v="29286.879389999998"/>
    <x v="0"/>
    <x v="1"/>
    <x v="1"/>
    <x v="0"/>
    <n v="1.0906802520000001"/>
    <x v="1"/>
    <n v="221.68297804878051"/>
    <x v="0"/>
    <n v="0.82165670144099512"/>
    <x v="0"/>
    <n v="2.4649701043229855"/>
  </r>
  <r>
    <x v="3"/>
    <x v="7"/>
    <n v="6.2048883940000001"/>
    <n v="6.1880346529999998E-2"/>
    <x v="0"/>
    <n v="0.99728379629999997"/>
    <n v="34604.780939999997"/>
    <x v="0"/>
    <x v="1"/>
    <x v="1"/>
    <x v="0"/>
    <n v="0.6204888394000001"/>
    <x v="1"/>
    <n v="126.11561776422766"/>
    <x v="1"/>
    <n v="0.3146518743649801"/>
    <x v="1"/>
    <n v="0.6293037487299602"/>
  </r>
  <r>
    <x v="3"/>
    <x v="2"/>
    <n v="0.76576773300000001"/>
    <n v="4.6401503259999996E-3"/>
    <x v="0"/>
    <n v="0.60594748590000003"/>
    <n v="3400.4767080000001"/>
    <x v="0"/>
    <x v="1"/>
    <x v="1"/>
    <x v="0"/>
    <n v="7.6576773300000012E-2"/>
    <x v="1"/>
    <n v="15.564384817073172"/>
    <x v="2"/>
    <n v="3.9806610785353379E-2"/>
    <x v="2"/>
    <n v="3.9806610785353379E-2"/>
  </r>
  <r>
    <x v="3"/>
    <x v="3"/>
    <n v="0.62058287759999997"/>
    <n v="7.8693778949999998E-3"/>
    <x v="0"/>
    <n v="1.268062362"/>
    <n v="650.15593839999997"/>
    <x v="0"/>
    <x v="1"/>
    <x v="1"/>
    <x v="0"/>
    <n v="6.2058287759999997E-2"/>
    <x v="1"/>
    <n v="12.613473121951218"/>
    <x v="3"/>
    <n v="5.190729679815316E-2"/>
    <x v="1"/>
    <n v="0.10381459359630632"/>
  </r>
  <r>
    <x v="3"/>
    <x v="4"/>
    <n v="0.91557591810000005"/>
    <n v="1.6758773009999998E-2"/>
    <x v="0"/>
    <n v="1.8304077990000001"/>
    <n v="12136.05205"/>
    <x v="0"/>
    <x v="1"/>
    <x v="1"/>
    <x v="0"/>
    <n v="9.1557591810000005E-2"/>
    <x v="1"/>
    <n v="18.609266628048783"/>
    <x v="4"/>
    <n v="8.094504840386596E-2"/>
    <x v="2"/>
    <n v="8.094504840386596E-2"/>
  </r>
  <r>
    <x v="4"/>
    <x v="0"/>
    <n v="4.8953013639999998"/>
    <n v="4.616292592E-2"/>
    <x v="0"/>
    <n v="0.94300478119999998"/>
    <n v="13144.833269999999"/>
    <x v="0"/>
    <x v="1"/>
    <x v="1"/>
    <x v="0"/>
    <n v="0.48953013639999998"/>
    <x v="1"/>
    <n v="99.497995203252032"/>
    <x v="0"/>
    <n v="0.36878426687639743"/>
    <x v="0"/>
    <n v="1.1063528006291923"/>
  </r>
  <r>
    <x v="4"/>
    <x v="1"/>
    <n v="3.7659501949999998"/>
    <n v="3.8083390240000001E-2"/>
    <x v="0"/>
    <n v="1.0112558119999999"/>
    <n v="28722.767800000001"/>
    <x v="0"/>
    <x v="1"/>
    <x v="1"/>
    <x v="0"/>
    <n v="0.37659501950000002"/>
    <x v="1"/>
    <n v="76.5437031504065"/>
    <x v="1"/>
    <n v="0.19097253848558293"/>
    <x v="1"/>
    <n v="0.38194507697116586"/>
  </r>
  <r>
    <x v="4"/>
    <x v="2"/>
    <n v="0.85379152079999998"/>
    <n v="1.8000043569999999E-2"/>
    <x v="0"/>
    <n v="2.108248106"/>
    <n v="3791.3561180000002"/>
    <x v="0"/>
    <x v="1"/>
    <x v="1"/>
    <x v="0"/>
    <n v="8.5379152080000006E-2"/>
    <x v="1"/>
    <n v="17.353486195121953"/>
    <x v="2"/>
    <n v="4.4382317634582995E-2"/>
    <x v="2"/>
    <n v="4.4382317634582995E-2"/>
  </r>
  <r>
    <x v="4"/>
    <x v="6"/>
    <n v="0.67242431729999996"/>
    <n v="8.2828049479999992E-3"/>
    <x v="0"/>
    <n v="1.2317824820000001"/>
    <n v="17238.015169999999"/>
    <x v="0"/>
    <x v="1"/>
    <x v="1"/>
    <x v="0"/>
    <n v="6.7242431729999996E-2"/>
    <x v="1"/>
    <n v="13.667160920731707"/>
    <x v="3"/>
    <n v="5.6243460579142833E-2"/>
    <x v="1"/>
    <n v="0.11248692115828567"/>
  </r>
  <r>
    <x v="4"/>
    <x v="4"/>
    <n v="0.67852467049999998"/>
    <n v="1.2013182319999999E-2"/>
    <x v="0"/>
    <n v="1.770485708"/>
    <n v="8993.9136190000008"/>
    <x v="0"/>
    <x v="1"/>
    <x v="1"/>
    <x v="0"/>
    <n v="6.7852467050000004E-2"/>
    <x v="1"/>
    <n v="13.791151839430896"/>
    <x v="4"/>
    <n v="5.9987611306789451E-2"/>
    <x v="2"/>
    <n v="5.9987611306789451E-2"/>
  </r>
  <r>
    <x v="5"/>
    <x v="5"/>
    <n v="0.1455832386"/>
    <n v="1.095152579E-2"/>
    <x v="0"/>
    <n v="7.5225183170000003"/>
    <n v="598.80547690000003"/>
    <x v="0"/>
    <x v="0"/>
    <x v="0"/>
    <x v="0"/>
    <n v="1.455832386E-2"/>
    <x v="0"/>
    <n v="2.9741213197139942"/>
    <x v="0"/>
    <n v="1.1023429650533706E-2"/>
    <x v="0"/>
    <n v="3.3070288951601121E-2"/>
  </r>
  <r>
    <x v="5"/>
    <x v="1"/>
    <n v="107.3549915"/>
    <n v="0.59320163169999995"/>
    <x v="0"/>
    <n v="0.55256082959999997"/>
    <n v="818792.69070000004"/>
    <x v="0"/>
    <x v="0"/>
    <x v="0"/>
    <x v="0"/>
    <n v="10.735499150000001"/>
    <x v="0"/>
    <n v="2193.1561082737489"/>
    <x v="1"/>
    <n v="5.4718098557265256"/>
    <x v="1"/>
    <n v="10.943619711453051"/>
  </r>
  <r>
    <x v="5"/>
    <x v="2"/>
    <n v="4.8702607699999998"/>
    <n v="1.035216878E-2"/>
    <x v="0"/>
    <n v="0.21255881909999999"/>
    <n v="21626.934109999998"/>
    <x v="0"/>
    <x v="0"/>
    <x v="0"/>
    <x v="0"/>
    <n v="0.487026077"/>
    <x v="0"/>
    <n v="99.494602042900937"/>
    <x v="2"/>
    <n v="0.25446189780793077"/>
    <x v="2"/>
    <n v="0.25446189780793077"/>
  </r>
  <r>
    <x v="5"/>
    <x v="3"/>
    <n v="10.504143750000001"/>
    <n v="1.1918755410000001E-2"/>
    <x v="0"/>
    <n v="0.11346717720000001"/>
    <n v="11004.704900000001"/>
    <x v="0"/>
    <x v="0"/>
    <x v="0"/>
    <x v="0"/>
    <n v="1.0504143750000001"/>
    <x v="0"/>
    <n v="214.5892492339122"/>
    <x v="3"/>
    <n v="0.88308333018070861"/>
    <x v="1"/>
    <n v="1.7661666603614172"/>
  </r>
  <r>
    <x v="5"/>
    <x v="4"/>
    <n v="1.4729900629999999"/>
    <n v="2.7322563670000001E-2"/>
    <x v="0"/>
    <n v="1.8549048189999999"/>
    <n v="19524.633320000001"/>
    <x v="0"/>
    <x v="0"/>
    <x v="0"/>
    <x v="0"/>
    <n v="0.14729900630000001"/>
    <x v="0"/>
    <n v="30.091727538304397"/>
    <x v="4"/>
    <n v="0.13089050690867507"/>
    <x v="2"/>
    <n v="0.13089050690867507"/>
  </r>
  <r>
    <x v="6"/>
    <x v="0"/>
    <n v="5.8216787809999997E-2"/>
    <n v="1.4766748049999999E-3"/>
    <x v="0"/>
    <n v="2.536510276"/>
    <n v="156.32336240000001"/>
    <x v="0"/>
    <x v="1"/>
    <x v="1"/>
    <x v="0"/>
    <n v="5.8216787810000002E-3"/>
    <x v="1"/>
    <n v="1.1832680449186992"/>
    <x v="0"/>
    <n v="4.3857229240870984E-3"/>
    <x v="0"/>
    <n v="1.3157168772261295E-2"/>
  </r>
  <r>
    <x v="6"/>
    <x v="1"/>
    <n v="155.3977634"/>
    <n v="1.2089319510000001"/>
    <x v="0"/>
    <n v="0.77795968510000002"/>
    <n v="1185213.1980000001"/>
    <x v="0"/>
    <x v="1"/>
    <x v="1"/>
    <x v="0"/>
    <n v="15.539776340000001"/>
    <x v="1"/>
    <n v="3158.4911260162603"/>
    <x v="1"/>
    <n v="7.8802702677484602"/>
    <x v="1"/>
    <n v="15.76054053549692"/>
  </r>
  <r>
    <x v="6"/>
    <x v="2"/>
    <n v="3.4240572679999999"/>
    <n v="7.679145808E-2"/>
    <x v="0"/>
    <n v="2.2427036720000002"/>
    <n v="15204.90677"/>
    <x v="0"/>
    <x v="1"/>
    <x v="1"/>
    <x v="0"/>
    <n v="0.34240572680000003"/>
    <x v="1"/>
    <n v="69.594659918699193"/>
    <x v="2"/>
    <n v="0.17799145759258106"/>
    <x v="2"/>
    <n v="0.17799145759258106"/>
  </r>
  <r>
    <x v="6"/>
    <x v="3"/>
    <n v="7.9457430169999999"/>
    <n v="7.2751217670000007E-2"/>
    <x v="0"/>
    <n v="0.91559993210000001"/>
    <n v="8324.3869500000001"/>
    <x v="0"/>
    <x v="1"/>
    <x v="1"/>
    <x v="0"/>
    <n v="0.79457430169999999"/>
    <x v="1"/>
    <n v="161.4988418089431"/>
    <x v="3"/>
    <n v="0.6646042872796013"/>
    <x v="1"/>
    <n v="1.3292085745592026"/>
  </r>
  <r>
    <x v="6"/>
    <x v="4"/>
    <n v="1.551048728"/>
    <n v="2.3531481069999999E-2"/>
    <x v="0"/>
    <n v="1.517133579"/>
    <n v="20559.308870000001"/>
    <x v="0"/>
    <x v="1"/>
    <x v="1"/>
    <x v="0"/>
    <n v="0.15510487280000002"/>
    <x v="1"/>
    <n v="31.525380650406507"/>
    <x v="4"/>
    <n v="0.13712649260724885"/>
    <x v="2"/>
    <n v="0.13712649260724885"/>
  </r>
  <r>
    <x v="7"/>
    <x v="0"/>
    <n v="17.2730435"/>
    <n v="8.6908072259999997E-2"/>
    <x v="0"/>
    <n v="0.50314278589999994"/>
    <n v="46381.470710000001"/>
    <x v="0"/>
    <x v="0"/>
    <x v="0"/>
    <x v="0"/>
    <n v="1.72730435"/>
    <x v="0"/>
    <n v="352.87116445352405"/>
    <x v="0"/>
    <n v="1.307899052829963"/>
    <x v="0"/>
    <n v="3.923697158489889"/>
  </r>
  <r>
    <x v="7"/>
    <x v="7"/>
    <n v="8.3044743600000004"/>
    <n v="2.8178952E-2"/>
    <x v="0"/>
    <n v="0.33932252390000001"/>
    <n v="46314.211920000002"/>
    <x v="0"/>
    <x v="0"/>
    <x v="0"/>
    <x v="0"/>
    <n v="0.83044743600000004"/>
    <x v="0"/>
    <n v="169.65218304392241"/>
    <x v="1"/>
    <n v="0.42327332911834137"/>
    <x v="1"/>
    <n v="0.84654665823668274"/>
  </r>
  <r>
    <x v="7"/>
    <x v="2"/>
    <n v="1.647152011"/>
    <n v="8.6138260750000008E-3"/>
    <x v="0"/>
    <n v="0.52295270959999995"/>
    <n v="7314.3615319999999"/>
    <x v="0"/>
    <x v="0"/>
    <x v="0"/>
    <x v="0"/>
    <n v="0.16471520110000001"/>
    <x v="0"/>
    <n v="33.649683575076615"/>
    <x v="2"/>
    <n v="8.6060571803264999E-2"/>
    <x v="2"/>
    <n v="8.6060571803264999E-2"/>
  </r>
  <r>
    <x v="7"/>
    <x v="3"/>
    <n v="1.1273602570000001"/>
    <n v="2.0043968950000002E-3"/>
    <x v="0"/>
    <n v="0.17779559659999999"/>
    <n v="1181.083128"/>
    <x v="0"/>
    <x v="0"/>
    <x v="0"/>
    <x v="0"/>
    <n v="0.11273602570000002"/>
    <x v="0"/>
    <n v="23.03085305413688"/>
    <x v="3"/>
    <n v="9.4777173062291678E-2"/>
    <x v="1"/>
    <n v="0.18955434612458336"/>
  </r>
  <r>
    <x v="7"/>
    <x v="4"/>
    <n v="0.79946857459999998"/>
    <n v="1.2251225169999999E-2"/>
    <x v="0"/>
    <n v="1.5324211050000001"/>
    <n v="10597.03739"/>
    <x v="0"/>
    <x v="0"/>
    <x v="0"/>
    <x v="0"/>
    <n v="7.9946857460000006E-2"/>
    <x v="0"/>
    <n v="16.33235086006129"/>
    <x v="4"/>
    <n v="7.1041108569209616E-2"/>
    <x v="2"/>
    <n v="7.1041108569209616E-2"/>
  </r>
  <r>
    <x v="8"/>
    <x v="0"/>
    <n v="12.25550372"/>
    <n v="0.1009887107"/>
    <x v="0"/>
    <n v="0.82402741619999997"/>
    <n v="32908.403610000001"/>
    <x v="0"/>
    <x v="1"/>
    <x v="1"/>
    <x v="0"/>
    <n v="1.2255503720000001"/>
    <x v="1"/>
    <n v="249.09560406504065"/>
    <x v="0"/>
    <n v="0.92326020780222628"/>
    <x v="0"/>
    <n v="2.7697806234066791"/>
  </r>
  <r>
    <x v="8"/>
    <x v="7"/>
    <n v="4.087179935"/>
    <n v="2.8657061019999999E-2"/>
    <x v="0"/>
    <n v="0.70114507989999997"/>
    <n v="22794.280470000002"/>
    <x v="0"/>
    <x v="1"/>
    <x v="1"/>
    <x v="0"/>
    <n v="0.40871799350000004"/>
    <x v="1"/>
    <n v="83.072762906504067"/>
    <x v="1"/>
    <n v="0.20726220130861023"/>
    <x v="1"/>
    <n v="0.41452440261722046"/>
  </r>
  <r>
    <x v="8"/>
    <x v="2"/>
    <n v="1.3241219639999999"/>
    <n v="2.1978790660000001E-2"/>
    <x v="0"/>
    <n v="1.659876602"/>
    <n v="5879.9107139999996"/>
    <x v="0"/>
    <x v="1"/>
    <x v="1"/>
    <x v="0"/>
    <n v="0.13241219639999999"/>
    <x v="1"/>
    <n v="26.913048048780485"/>
    <x v="2"/>
    <n v="6.8831324932942417E-2"/>
    <x v="2"/>
    <n v="6.8831324932942417E-2"/>
  </r>
  <r>
    <x v="8"/>
    <x v="3"/>
    <n v="0.65220982279999995"/>
    <n v="4.3469529240000001E-3"/>
    <x v="0"/>
    <n v="0.66649608329999999"/>
    <n v="683.29002409999998"/>
    <x v="0"/>
    <x v="1"/>
    <x v="1"/>
    <x v="0"/>
    <n v="6.5220982279999992E-2"/>
    <x v="1"/>
    <n v="13.256297211382112"/>
    <x v="3"/>
    <n v="5.4552663421325559E-2"/>
    <x v="1"/>
    <n v="0.10910532684265112"/>
  </r>
  <r>
    <x v="8"/>
    <x v="4"/>
    <n v="0.61503992789999995"/>
    <n v="1.5511345839999999E-2"/>
    <x v="0"/>
    <n v="2.5220063170000002"/>
    <n v="8152.4168909999999"/>
    <x v="0"/>
    <x v="1"/>
    <x v="1"/>
    <x v="0"/>
    <n v="6.1503992789999996E-2"/>
    <x v="1"/>
    <n v="12.500811542682927"/>
    <x v="4"/>
    <n v="5.4374995835941395E-2"/>
    <x v="2"/>
    <n v="5.4374995835941395E-2"/>
  </r>
  <r>
    <x v="9"/>
    <x v="0"/>
    <n v="24.776045509999999"/>
    <n v="0.144188599"/>
    <x v="0"/>
    <n v="0.58196776770000003"/>
    <n v="66528.485790000006"/>
    <x v="0"/>
    <x v="0"/>
    <x v="0"/>
    <x v="0"/>
    <n v="2.4776045510000002"/>
    <x v="0"/>
    <n v="506.15006149131779"/>
    <x v="0"/>
    <n v="1.8760195014503993"/>
    <x v="0"/>
    <n v="5.6280585043511984"/>
  </r>
  <r>
    <x v="9"/>
    <x v="7"/>
    <n v="15.04270631"/>
    <n v="6.27243158E-2"/>
    <x v="0"/>
    <n v="0.41697494130000001"/>
    <n v="83893.460040000005"/>
    <x v="0"/>
    <x v="0"/>
    <x v="0"/>
    <x v="0"/>
    <n v="1.504270631"/>
    <x v="0"/>
    <n v="307.30758549540354"/>
    <x v="1"/>
    <n v="0.76671636310322488"/>
    <x v="1"/>
    <n v="1.5334327262064498"/>
  </r>
  <r>
    <x v="9"/>
    <x v="2"/>
    <n v="4.3839907800000004"/>
    <n v="1.158253775E-2"/>
    <x v="0"/>
    <n v="0.26420077819999999"/>
    <n v="19467.598190000001"/>
    <x v="0"/>
    <x v="0"/>
    <x v="0"/>
    <x v="0"/>
    <n v="0.43839907800000005"/>
    <x v="0"/>
    <n v="89.560587946884596"/>
    <x v="2"/>
    <n v="0.22905521214036978"/>
    <x v="2"/>
    <n v="0.22905521214036978"/>
  </r>
  <r>
    <x v="9"/>
    <x v="3"/>
    <n v="2.3290782239999999"/>
    <n v="9.2426112330000008E-3"/>
    <x v="0"/>
    <n v="0.39683558660000001"/>
    <n v="2440.0673830000001"/>
    <x v="0"/>
    <x v="0"/>
    <x v="0"/>
    <x v="0"/>
    <n v="0.23290782239999999"/>
    <x v="0"/>
    <n v="47.580760449438209"/>
    <x v="3"/>
    <n v="0.19580559855735891"/>
    <x v="1"/>
    <n v="0.39161119711471781"/>
  </r>
  <r>
    <x v="9"/>
    <x v="4"/>
    <n v="2.3218003789999999"/>
    <n v="3.7251092489999998E-2"/>
    <x v="0"/>
    <n v="1.604405479"/>
    <n v="30775.700509999999"/>
    <x v="0"/>
    <x v="0"/>
    <x v="0"/>
    <x v="0"/>
    <n v="0.2321800379"/>
    <x v="0"/>
    <n v="47.432081287027586"/>
    <x v="4"/>
    <n v="0.20631614304927179"/>
    <x v="2"/>
    <n v="0.20631614304927179"/>
  </r>
  <r>
    <x v="10"/>
    <x v="5"/>
    <n v="18.972191179999999"/>
    <n v="0.2146809948"/>
    <x v="0"/>
    <n v="1.1315561430000001"/>
    <n v="78035.43939"/>
    <x v="0"/>
    <x v="1"/>
    <x v="1"/>
    <x v="0"/>
    <n v="1.897219118"/>
    <x v="1"/>
    <n v="385.61364186991869"/>
    <x v="0"/>
    <n v="1.4292573827647099"/>
    <x v="0"/>
    <n v="4.2877721482941293"/>
  </r>
  <r>
    <x v="10"/>
    <x v="7"/>
    <n v="10.9689102"/>
    <n v="7.9759873209999999E-2"/>
    <x v="0"/>
    <n v="0.72714491920000002"/>
    <n v="61173.821430000004"/>
    <x v="0"/>
    <x v="1"/>
    <x v="1"/>
    <x v="0"/>
    <n v="1.0968910199999999"/>
    <x v="1"/>
    <n v="222.94532926829268"/>
    <x v="1"/>
    <n v="0.55623694336042684"/>
    <x v="1"/>
    <n v="1.1124738867208537"/>
  </r>
  <r>
    <x v="10"/>
    <x v="2"/>
    <n v="3.4097078550000002"/>
    <n v="3.280393232E-2"/>
    <x v="0"/>
    <n v="0.96207457380000005"/>
    <n v="15141.186600000001"/>
    <x v="0"/>
    <x v="1"/>
    <x v="1"/>
    <x v="0"/>
    <n v="0.34097078550000004"/>
    <x v="1"/>
    <n v="69.303005182926839"/>
    <x v="2"/>
    <n v="0.17724553755224254"/>
    <x v="2"/>
    <n v="0.17724553755224254"/>
  </r>
  <r>
    <x v="10"/>
    <x v="3"/>
    <n v="1.7100743469999999"/>
    <n v="6.477117034E-3"/>
    <x v="0"/>
    <n v="0.37876230630000002"/>
    <n v="1791.565691"/>
    <x v="0"/>
    <x v="1"/>
    <x v="1"/>
    <x v="0"/>
    <n v="0.17100743470000002"/>
    <x v="1"/>
    <n v="34.757608678861793"/>
    <x v="3"/>
    <n v="0.14303542666198268"/>
    <x v="1"/>
    <n v="0.28607085332396537"/>
  </r>
  <r>
    <x v="10"/>
    <x v="4"/>
    <n v="1.7718847150000001"/>
    <n v="2.4474063720000001E-2"/>
    <x v="0"/>
    <n v="1.3812447000000001"/>
    <n v="23486.51237"/>
    <x v="0"/>
    <x v="1"/>
    <x v="1"/>
    <x v="0"/>
    <n v="0.17718847150000003"/>
    <x v="1"/>
    <n v="36.013916971544724"/>
    <x v="4"/>
    <n v="0.1566503565530436"/>
    <x v="2"/>
    <n v="0.1566503565530436"/>
  </r>
  <r>
    <x v="11"/>
    <x v="0"/>
    <n v="1.096505498"/>
    <n v="2.7403676130000002E-3"/>
    <x v="0"/>
    <n v="0.24991827380000001"/>
    <n v="2944.3298540000001"/>
    <x v="0"/>
    <x v="0"/>
    <x v="0"/>
    <x v="0"/>
    <n v="0.1096505498"/>
    <x v="0"/>
    <n v="22.400520898876408"/>
    <x v="0"/>
    <n v="8.3026393250097877E-2"/>
    <x v="0"/>
    <n v="0.24907917975029364"/>
  </r>
  <r>
    <x v="11"/>
    <x v="7"/>
    <n v="249.65533540000001"/>
    <n v="1.7999961529999999"/>
    <x v="0"/>
    <n v="0.72099246360000002"/>
    <n v="1392332.568"/>
    <x v="0"/>
    <x v="0"/>
    <x v="0"/>
    <x v="0"/>
    <n v="24.965533540000003"/>
    <x v="0"/>
    <n v="5100.2111419816147"/>
    <x v="1"/>
    <n v="12.724760215517614"/>
    <x v="1"/>
    <n v="25.449520431035229"/>
  </r>
  <r>
    <x v="11"/>
    <x v="2"/>
    <n v="6.8575237539999998"/>
    <n v="4.9335465420000002E-2"/>
    <x v="0"/>
    <n v="0.71943557449999995"/>
    <n v="30451.59621"/>
    <x v="0"/>
    <x v="0"/>
    <x v="0"/>
    <x v="0"/>
    <n v="0.6857523754"/>
    <x v="0"/>
    <n v="140.09241581205313"/>
    <x v="2"/>
    <n v="0.35829262356023817"/>
    <x v="2"/>
    <n v="0.35829262356023817"/>
  </r>
  <r>
    <x v="11"/>
    <x v="3"/>
    <n v="8.7396089519999993"/>
    <n v="8.6167633180000008E-3"/>
    <x v="0"/>
    <n v="9.8594380659999994E-2"/>
    <n v="9156.0835220000008"/>
    <x v="0"/>
    <x v="0"/>
    <x v="0"/>
    <x v="0"/>
    <n v="0.87396089519999998"/>
    <x v="0"/>
    <n v="178.54155162410626"/>
    <x v="3"/>
    <n v="0.73473889557245375"/>
    <x v="1"/>
    <n v="1.4694777911449075"/>
  </r>
  <r>
    <x v="11"/>
    <x v="4"/>
    <n v="2.6546572369999999"/>
    <n v="6.6824760600000005E-2"/>
    <x v="0"/>
    <n v="2.517265117"/>
    <n v="35187.752070000002"/>
    <x v="0"/>
    <x v="0"/>
    <x v="0"/>
    <x v="0"/>
    <n v="0.26546572369999999"/>
    <x v="0"/>
    <n v="54.2320170990807"/>
    <x v="4"/>
    <n v="0.23589394127481819"/>
    <x v="2"/>
    <n v="0.23589394127481819"/>
  </r>
  <r>
    <x v="12"/>
    <x v="0"/>
    <n v="0.66686492689999999"/>
    <n v="5.6440696479999998E-3"/>
    <x v="0"/>
    <n v="0.84635874820000001"/>
    <n v="1790.661621"/>
    <x v="0"/>
    <x v="1"/>
    <x v="1"/>
    <x v="0"/>
    <n v="6.6686492690000002E-2"/>
    <x v="1"/>
    <n v="13.554165180894309"/>
    <x v="0"/>
    <n v="5.0237824984782464E-2"/>
    <x v="0"/>
    <n v="0.15071347495434739"/>
  </r>
  <r>
    <x v="12"/>
    <x v="7"/>
    <n v="67.434478889999994"/>
    <n v="0.54720338300000004"/>
    <x v="0"/>
    <n v="0.81145934850000001"/>
    <n v="376083.3751"/>
    <x v="0"/>
    <x v="1"/>
    <x v="1"/>
    <x v="0"/>
    <n v="6.7434478889999996"/>
    <x v="1"/>
    <n v="1370.6194896341462"/>
    <x v="1"/>
    <n v="3.4196239855146979"/>
    <x v="1"/>
    <n v="6.8392479710293959"/>
  </r>
  <r>
    <x v="12"/>
    <x v="2"/>
    <n v="1.594699131"/>
    <n v="2.4145270860000002E-2"/>
    <x v="0"/>
    <n v="1.514095693"/>
    <n v="7081.4386889999996"/>
    <x v="0"/>
    <x v="1"/>
    <x v="1"/>
    <x v="0"/>
    <n v="0.15946991310000003"/>
    <x v="1"/>
    <n v="32.41258396341464"/>
    <x v="2"/>
    <n v="8.2896634177531056E-2"/>
    <x v="2"/>
    <n v="8.2896634177531056E-2"/>
  </r>
  <r>
    <x v="12"/>
    <x v="3"/>
    <n v="1.579566837"/>
    <n v="1.177981675E-2"/>
    <x v="0"/>
    <n v="0.74576247559999997"/>
    <n v="1654.839017"/>
    <x v="0"/>
    <x v="1"/>
    <x v="1"/>
    <x v="0"/>
    <n v="0.15795668370000002"/>
    <x v="1"/>
    <n v="32.105017012195127"/>
    <x v="3"/>
    <n v="0.13211941157281945"/>
    <x v="1"/>
    <n v="0.2642388231456389"/>
  </r>
  <r>
    <x v="12"/>
    <x v="4"/>
    <n v="0.91382318330000001"/>
    <n v="1.29982282E-2"/>
    <x v="0"/>
    <n v="1.4224007919999999"/>
    <n v="12112.819369999999"/>
    <x v="0"/>
    <x v="1"/>
    <x v="1"/>
    <x v="0"/>
    <n v="9.1382318330000004E-2"/>
    <x v="1"/>
    <n v="18.573641936991869"/>
    <x v="4"/>
    <n v="8.0790091069995074E-2"/>
    <x v="2"/>
    <n v="8.0790091069995074E-2"/>
  </r>
  <r>
    <x v="13"/>
    <x v="5"/>
    <n v="35.333126970000002"/>
    <n v="0.1068949351"/>
    <x v="0"/>
    <n v="0.3025346022"/>
    <n v="145330.3976"/>
    <x v="0"/>
    <x v="0"/>
    <x v="0"/>
    <x v="0"/>
    <n v="3.5333126970000004"/>
    <x v="0"/>
    <n v="721.82077568947921"/>
    <x v="0"/>
    <n v="2.6753920522219392"/>
    <x v="0"/>
    <n v="8.0261761566658176"/>
  </r>
  <r>
    <x v="13"/>
    <x v="1"/>
    <n v="13.411347709999999"/>
    <n v="4.0966788189999999E-2"/>
    <x v="0"/>
    <n v="0.30546361989999998"/>
    <n v="102287.87059999999"/>
    <x v="0"/>
    <x v="0"/>
    <x v="0"/>
    <x v="0"/>
    <n v="1.3411347710000001"/>
    <x v="0"/>
    <n v="273.98054565883558"/>
    <x v="1"/>
    <n v="0.68356714068719737"/>
    <x v="1"/>
    <n v="1.3671342813743947"/>
  </r>
  <r>
    <x v="13"/>
    <x v="2"/>
    <n v="2.4631413929999999"/>
    <n v="1.1611061089999999E-2"/>
    <x v="0"/>
    <n v="0.47139239020000001"/>
    <n v="10937.85305"/>
    <x v="0"/>
    <x v="0"/>
    <x v="0"/>
    <x v="0"/>
    <n v="0.24631413930000001"/>
    <x v="0"/>
    <n v="50.319538161389183"/>
    <x v="2"/>
    <n v="0.12869447100099535"/>
    <x v="2"/>
    <n v="0.12869447100099535"/>
  </r>
  <r>
    <x v="13"/>
    <x v="3"/>
    <n v="1.0917606070000001"/>
    <n v="2.765571886E-3"/>
    <x v="0"/>
    <n v="0.25331303100000002"/>
    <n v="1143.7870230000001"/>
    <x v="0"/>
    <x v="0"/>
    <x v="0"/>
    <x v="0"/>
    <n v="0.10917606070000002"/>
    <x v="0"/>
    <n v="22.303587477017373"/>
    <x v="3"/>
    <n v="9.1784310605009758E-2"/>
    <x v="1"/>
    <n v="0.18356862121001952"/>
  </r>
  <r>
    <x v="13"/>
    <x v="4"/>
    <n v="0.68981990900000001"/>
    <n v="8.0965663290000003E-3"/>
    <x v="0"/>
    <n v="1.1737217529999999"/>
    <n v="9143.6331570000002"/>
    <x v="0"/>
    <x v="0"/>
    <x v="0"/>
    <x v="0"/>
    <n v="6.8981990899999998E-2"/>
    <x v="0"/>
    <n v="14.092337262512769"/>
    <x v="4"/>
    <n v="6.1297682742552283E-2"/>
    <x v="2"/>
    <n v="6.1297682742552283E-2"/>
  </r>
  <r>
    <x v="14"/>
    <x v="5"/>
    <n v="13.829057430000001"/>
    <n v="0.2043287972"/>
    <x v="0"/>
    <n v="1.4775323499999999"/>
    <n v="56880.966590000004"/>
    <x v="0"/>
    <x v="1"/>
    <x v="1"/>
    <x v="0"/>
    <n v="1.3829057430000002"/>
    <x v="1"/>
    <n v="281.07840304878056"/>
    <x v="0"/>
    <n v="1.0418028282015588"/>
    <x v="0"/>
    <n v="3.1254084846046766"/>
  </r>
  <r>
    <x v="14"/>
    <x v="7"/>
    <n v="3.1075691249999999"/>
    <n v="1.072012638E-2"/>
    <x v="0"/>
    <n v="0.34496823560000001"/>
    <n v="17330.972290000002"/>
    <x v="0"/>
    <x v="1"/>
    <x v="1"/>
    <x v="0"/>
    <n v="0.31075691250000004"/>
    <x v="1"/>
    <n v="63.161974085365863"/>
    <x v="1"/>
    <n v="0.15758582391997672"/>
    <x v="1"/>
    <n v="0.31517164783995344"/>
  </r>
  <r>
    <x v="14"/>
    <x v="2"/>
    <n v="1.265202661"/>
    <n v="1.0770724549999999E-2"/>
    <x v="0"/>
    <n v="0.85130429090000004"/>
    <n v="5618.2730030000002"/>
    <x v="0"/>
    <x v="1"/>
    <x v="1"/>
    <x v="0"/>
    <n v="0.1265202661"/>
    <x v="1"/>
    <n v="25.715501239837398"/>
    <x v="2"/>
    <n v="6.576854537042813E-2"/>
    <x v="2"/>
    <n v="6.576854537042813E-2"/>
  </r>
  <r>
    <x v="14"/>
    <x v="6"/>
    <n v="0.5626420097"/>
    <n v="2.0137573919999999E-3"/>
    <x v="0"/>
    <n v="0.3579109553"/>
    <n v="14423.6775"/>
    <x v="0"/>
    <x v="1"/>
    <x v="1"/>
    <x v="0"/>
    <n v="5.6264200970000004E-2"/>
    <x v="1"/>
    <n v="11.435813205284553"/>
    <x v="3"/>
    <n v="4.7060959692529027E-2"/>
    <x v="1"/>
    <n v="9.4121919385058053E-2"/>
  </r>
  <r>
    <x v="14"/>
    <x v="4"/>
    <n v="0.82854801119999999"/>
    <n v="2.3921552669999999E-2"/>
    <x v="0"/>
    <n v="2.8871655409999999"/>
    <n v="10982.48828"/>
    <x v="0"/>
    <x v="1"/>
    <x v="1"/>
    <x v="0"/>
    <n v="8.2854801120000002E-2"/>
    <x v="1"/>
    <n v="16.840406731707318"/>
    <x v="4"/>
    <n v="7.3251007967408951E-2"/>
    <x v="2"/>
    <n v="7.3251007967408951E-2"/>
  </r>
  <r>
    <x v="15"/>
    <x v="5"/>
    <n v="13.425815200000001"/>
    <n v="0.1081905968"/>
    <x v="0"/>
    <n v="0.8058400564"/>
    <n v="55222.371429999999"/>
    <x v="0"/>
    <x v="0"/>
    <x v="0"/>
    <x v="0"/>
    <n v="1.3425815200000002"/>
    <x v="0"/>
    <n v="274.27610214504602"/>
    <x v="0"/>
    <n v="1.0165904453115122"/>
    <x v="0"/>
    <n v="3.0497713359345369"/>
  </r>
  <r>
    <x v="15"/>
    <x v="7"/>
    <n v="79.453078390000002"/>
    <n v="0.44341807329999999"/>
    <x v="0"/>
    <n v="0.55808797119999998"/>
    <n v="443111.33380000002"/>
    <x v="0"/>
    <x v="0"/>
    <x v="0"/>
    <x v="0"/>
    <n v="7.9453078390000007"/>
    <x v="0"/>
    <n v="1623.1476688457612"/>
    <x v="1"/>
    <n v="4.0496685932131467"/>
    <x v="1"/>
    <n v="8.0993371864262933"/>
  </r>
  <r>
    <x v="15"/>
    <x v="2"/>
    <n v="4.7092272230000001"/>
    <n v="7.0899117489999997E-2"/>
    <x v="0"/>
    <n v="1.505536134"/>
    <n v="20911.84676"/>
    <x v="0"/>
    <x v="0"/>
    <x v="0"/>
    <x v="0"/>
    <n v="0.47092272230000004"/>
    <x v="0"/>
    <n v="96.204846230847821"/>
    <x v="2"/>
    <n v="0.24604820007889466"/>
    <x v="2"/>
    <n v="0.24604820007889466"/>
  </r>
  <r>
    <x v="15"/>
    <x v="6"/>
    <n v="4.4996736879999997"/>
    <n v="3.0437597730000002E-2"/>
    <x v="0"/>
    <n v="0.67644011179999997"/>
    <n v="115351.9307"/>
    <x v="0"/>
    <x v="0"/>
    <x v="0"/>
    <x v="0"/>
    <n v="0.44996736879999999"/>
    <x v="0"/>
    <n v="91.92387513789582"/>
    <x v="3"/>
    <n v="0.37828755200780168"/>
    <x v="1"/>
    <n v="0.75657510401560335"/>
  </r>
  <r>
    <x v="15"/>
    <x v="4"/>
    <n v="1.2792018000000001"/>
    <n v="2.0762608790000001E-2"/>
    <x v="0"/>
    <n v="1.6230909609999999"/>
    <n v="16955.95016"/>
    <x v="0"/>
    <x v="0"/>
    <x v="0"/>
    <x v="0"/>
    <n v="0.12792018000000002"/>
    <x v="0"/>
    <n v="26.132825331971407"/>
    <x v="4"/>
    <n v="0.11367040161797046"/>
    <x v="2"/>
    <n v="0.11367040161797046"/>
  </r>
  <r>
    <x v="16"/>
    <x v="0"/>
    <n v="14.20960232"/>
    <n v="0.29200777750000001"/>
    <x v="0"/>
    <n v="2.055003165"/>
    <n v="38155.537210000002"/>
    <x v="0"/>
    <x v="1"/>
    <x v="1"/>
    <x v="0"/>
    <n v="1.4209602320000001"/>
    <x v="1"/>
    <n v="288.81305528455289"/>
    <x v="0"/>
    <n v="1.070470923960537"/>
    <x v="0"/>
    <n v="3.2114127718816112"/>
  </r>
  <r>
    <x v="16"/>
    <x v="7"/>
    <n v="26.951346990000001"/>
    <n v="0.38192129759999999"/>
    <x v="0"/>
    <n v="1.417076845"/>
    <n v="150308.17629999999"/>
    <x v="0"/>
    <x v="1"/>
    <x v="1"/>
    <x v="0"/>
    <n v="2.6951346990000005"/>
    <x v="1"/>
    <n v="547.79160548780499"/>
    <x v="1"/>
    <n v="1.3667114230877597"/>
    <x v="1"/>
    <n v="2.7334228461755194"/>
  </r>
  <r>
    <x v="16"/>
    <x v="2"/>
    <n v="2.168551812"/>
    <n v="1.198713416E-3"/>
    <x v="0"/>
    <n v="5.5277139740000002E-2"/>
    <n v="9629.6952839999994"/>
    <x v="0"/>
    <x v="1"/>
    <x v="1"/>
    <x v="0"/>
    <n v="0.21685518120000002"/>
    <x v="1"/>
    <n v="44.07625634146342"/>
    <x v="2"/>
    <n v="0.11272699831576323"/>
    <x v="2"/>
    <n v="0.11272699831576323"/>
  </r>
  <r>
    <x v="16"/>
    <x v="3"/>
    <n v="1.823478712"/>
    <n v="3.8201843740000001E-3"/>
    <x v="0"/>
    <n v="0.2094998065"/>
    <n v="1910.374192"/>
    <x v="0"/>
    <x v="1"/>
    <x v="1"/>
    <x v="0"/>
    <n v="0.18234787120000001"/>
    <x v="1"/>
    <n v="37.062575447154472"/>
    <x v="3"/>
    <n v="0.15252088661380442"/>
    <x v="1"/>
    <n v="0.30504177322760884"/>
  </r>
  <r>
    <x v="16"/>
    <x v="4"/>
    <n v="1.3881070040000001"/>
    <n v="4.7054694719999998E-2"/>
    <x v="0"/>
    <n v="3.3898463579999998"/>
    <n v="18399.49973"/>
    <x v="0"/>
    <x v="1"/>
    <x v="1"/>
    <x v="0"/>
    <n v="0.13881070040000001"/>
    <x v="1"/>
    <n v="28.213556991869922"/>
    <x v="4"/>
    <n v="0.12272099604989092"/>
    <x v="2"/>
    <n v="0.12272099604989092"/>
  </r>
  <r>
    <x v="17"/>
    <x v="0"/>
    <n v="24.082284959999999"/>
    <n v="4.5773288910000001E-2"/>
    <x v="0"/>
    <n v="0.1900703732"/>
    <n v="64665.604209999998"/>
    <x v="0"/>
    <x v="0"/>
    <x v="0"/>
    <x v="0"/>
    <n v="2.408228496"/>
    <x v="0"/>
    <n v="491.97722083758941"/>
    <x v="0"/>
    <n v="1.8234885872408799"/>
    <x v="0"/>
    <n v="5.4704657617226395"/>
  </r>
  <r>
    <x v="17"/>
    <x v="1"/>
    <n v="28.134804379999999"/>
    <n v="8.2558729600000005E-2"/>
    <x v="0"/>
    <n v="0.29343985649999998"/>
    <n v="214583.14939999999"/>
    <x v="0"/>
    <x v="0"/>
    <x v="0"/>
    <x v="0"/>
    <n v="2.813480438"/>
    <x v="0"/>
    <n v="574.76617732379987"/>
    <x v="1"/>
    <n v="1.4340115698804916"/>
    <x v="1"/>
    <n v="2.8680231397609832"/>
  </r>
  <r>
    <x v="17"/>
    <x v="2"/>
    <n v="4.5609281160000004"/>
    <n v="9.7776262959999999E-3"/>
    <x v="0"/>
    <n v="0.2143779961"/>
    <n v="20253.308089999999"/>
    <x v="0"/>
    <x v="0"/>
    <x v="0"/>
    <x v="0"/>
    <n v="0.45609281160000004"/>
    <x v="0"/>
    <n v="93.175242410623099"/>
    <x v="2"/>
    <n v="0.23829985271259105"/>
    <x v="2"/>
    <n v="0.23829985271259105"/>
  </r>
  <r>
    <x v="17"/>
    <x v="6"/>
    <n v="2.6553572449999998"/>
    <n v="9.0015038319999994E-3"/>
    <x v="0"/>
    <n v="0.33899407879999999"/>
    <n v="68071.732810000001"/>
    <x v="0"/>
    <x v="0"/>
    <x v="0"/>
    <x v="0"/>
    <n v="0.26553572450000001"/>
    <x v="0"/>
    <n v="54.246317568947916"/>
    <x v="3"/>
    <n v="0.22323587476933299"/>
    <x v="1"/>
    <n v="0.44647174953866597"/>
  </r>
  <r>
    <x v="17"/>
    <x v="4"/>
    <n v="0.71787760379999999"/>
    <n v="8.4012127589999999E-3"/>
    <x v="0"/>
    <n v="1.170284839"/>
    <n v="9515.5407599999999"/>
    <x v="0"/>
    <x v="0"/>
    <x v="0"/>
    <x v="0"/>
    <n v="7.1787760379999996E-2"/>
    <x v="0"/>
    <n v="14.665528167517877"/>
    <x v="4"/>
    <n v="6.3790901120129959E-2"/>
    <x v="2"/>
    <n v="6.3790901120129959E-2"/>
  </r>
  <r>
    <x v="18"/>
    <x v="0"/>
    <n v="23.47523451"/>
    <n v="0.16084225499999999"/>
    <x v="0"/>
    <n v="0.6851571809"/>
    <n v="63035.556069999999"/>
    <x v="0"/>
    <x v="1"/>
    <x v="1"/>
    <x v="0"/>
    <n v="2.3475234510000003"/>
    <x v="1"/>
    <n v="477.13891280487809"/>
    <x v="0"/>
    <n v="1.7684911519824984"/>
    <x v="0"/>
    <n v="5.305473455947495"/>
  </r>
  <r>
    <x v="18"/>
    <x v="7"/>
    <n v="26.682136310000001"/>
    <n v="0.16854022239999999"/>
    <x v="0"/>
    <n v="0.63165940119999997"/>
    <n v="148806.78320000001"/>
    <x v="0"/>
    <x v="1"/>
    <x v="1"/>
    <x v="0"/>
    <n v="2.6682136310000004"/>
    <x v="1"/>
    <n v="542.31984369918712"/>
    <x v="1"/>
    <n v="1.3530596634295231"/>
    <x v="1"/>
    <n v="2.7061193268590462"/>
  </r>
  <r>
    <x v="18"/>
    <x v="2"/>
    <n v="4.4696177859999997"/>
    <n v="3.1107331299999999E-2"/>
    <x v="0"/>
    <n v="0.69597296210000004"/>
    <n v="19847.834429999999"/>
    <x v="0"/>
    <x v="1"/>
    <x v="1"/>
    <x v="0"/>
    <n v="0.44696177859999997"/>
    <x v="1"/>
    <n v="90.845889959349591"/>
    <x v="2"/>
    <n v="0.23234242956355394"/>
    <x v="2"/>
    <n v="0.23234242956355394"/>
  </r>
  <r>
    <x v="18"/>
    <x v="6"/>
    <n v="2.591482332"/>
    <n v="2.283441269E-2"/>
    <x v="0"/>
    <n v="0.88113325750000004"/>
    <n v="66434.259730000005"/>
    <x v="0"/>
    <x v="1"/>
    <x v="1"/>
    <x v="0"/>
    <n v="0.25914823320000002"/>
    <x v="1"/>
    <n v="52.672405121951222"/>
    <x v="3"/>
    <n v="0.21675886881461409"/>
    <x v="1"/>
    <n v="0.43351773762922818"/>
  </r>
  <r>
    <x v="18"/>
    <x v="4"/>
    <n v="0.6978190662"/>
    <n v="4.2805705010000002E-3"/>
    <x v="0"/>
    <n v="0.61342125889999999"/>
    <n v="9249.6628010000004"/>
    <x v="0"/>
    <x v="1"/>
    <x v="1"/>
    <x v="0"/>
    <n v="6.978190662E-2"/>
    <x v="1"/>
    <n v="14.183314353658536"/>
    <x v="4"/>
    <n v="6.1693407366935779E-2"/>
    <x v="2"/>
    <n v="6.1693407366935779E-2"/>
  </r>
  <r>
    <x v="19"/>
    <x v="5"/>
    <n v="30.28616212"/>
    <n v="0.15754644600000001"/>
    <x v="0"/>
    <n v="0.52019283699999996"/>
    <n v="124571.48179999999"/>
    <x v="0"/>
    <x v="0"/>
    <x v="0"/>
    <x v="0"/>
    <n v="3.0286162120000002"/>
    <x v="0"/>
    <n v="618.71628437180811"/>
    <x v="0"/>
    <n v="2.2932404906293851"/>
    <x v="0"/>
    <n v="6.8797214718881552"/>
  </r>
  <r>
    <x v="19"/>
    <x v="7"/>
    <n v="7.8673925379999998"/>
    <n v="2.8432165700000001E-2"/>
    <x v="0"/>
    <n v="0.36139248880000002"/>
    <n v="43876.598259999999"/>
    <x v="0"/>
    <x v="0"/>
    <x v="0"/>
    <x v="0"/>
    <n v="0.78673925379999998"/>
    <x v="0"/>
    <n v="160.72303448416753"/>
    <x v="1"/>
    <n v="0.40099557018080267"/>
    <x v="1"/>
    <n v="0.80199114036160535"/>
  </r>
  <r>
    <x v="19"/>
    <x v="2"/>
    <n v="2.3953737780000002"/>
    <n v="5.5522842509999996E-3"/>
    <x v="0"/>
    <n v="0.2317919776"/>
    <n v="10636.923430000001"/>
    <x v="0"/>
    <x v="0"/>
    <x v="0"/>
    <x v="0"/>
    <n v="0.23953737780000003"/>
    <x v="0"/>
    <n v="48.935112931562834"/>
    <x v="2"/>
    <n v="0.12515374151294842"/>
    <x v="2"/>
    <n v="0.12515374151294842"/>
  </r>
  <r>
    <x v="19"/>
    <x v="6"/>
    <n v="1.1561741560000001"/>
    <n v="3.4527344810000001E-3"/>
    <x v="0"/>
    <n v="0.29863446290000001"/>
    <n v="29639.242839999999"/>
    <x v="0"/>
    <x v="0"/>
    <x v="0"/>
    <x v="0"/>
    <n v="0.11561741560000001"/>
    <x v="0"/>
    <n v="23.619492461695611"/>
    <x v="3"/>
    <n v="9.7199557455537489E-2"/>
    <x v="1"/>
    <n v="0.19439911491107498"/>
  </r>
  <r>
    <x v="19"/>
    <x v="4"/>
    <n v="0.69447665079999998"/>
    <n v="2.9805776629999998E-3"/>
    <x v="0"/>
    <n v="0.42918327909999998"/>
    <n v="9205.3587439999992"/>
    <x v="0"/>
    <x v="0"/>
    <x v="0"/>
    <x v="0"/>
    <n v="6.9447665079999998E-2"/>
    <x v="0"/>
    <n v="14.187469883554648"/>
    <x v="4"/>
    <n v="6.1711482747084156E-2"/>
    <x v="2"/>
    <n v="6.1711482747084156E-2"/>
  </r>
  <r>
    <x v="20"/>
    <x v="5"/>
    <n v="17.50207649"/>
    <n v="0.101686047"/>
    <x v="0"/>
    <n v="0.58099418729999996"/>
    <n v="71988.639360000001"/>
    <x v="0"/>
    <x v="1"/>
    <x v="1"/>
    <x v="0"/>
    <n v="1.750207649"/>
    <x v="1"/>
    <n v="355.73326199186994"/>
    <x v="0"/>
    <n v="1.3185072720232391"/>
    <x v="0"/>
    <n v="3.9555218160697176"/>
  </r>
  <r>
    <x v="20"/>
    <x v="1"/>
    <n v="4.759712371"/>
    <n v="1.4586870219999999E-2"/>
    <x v="0"/>
    <n v="0.30646537190000001"/>
    <n v="36302.156470000002"/>
    <x v="0"/>
    <x v="1"/>
    <x v="1"/>
    <x v="0"/>
    <n v="0.4759712371"/>
    <x v="1"/>
    <n v="96.74212136178862"/>
    <x v="1"/>
    <n v="0.24136653616872986"/>
    <x v="1"/>
    <n v="0.48273307233745971"/>
  </r>
  <r>
    <x v="20"/>
    <x v="2"/>
    <n v="1.2501214709999999"/>
    <n v="1.0792118599999999E-2"/>
    <x v="0"/>
    <n v="0.86328559699999996"/>
    <n v="5551.3033009999999"/>
    <x v="0"/>
    <x v="1"/>
    <x v="1"/>
    <x v="0"/>
    <n v="0.1250121471"/>
    <x v="1"/>
    <n v="25.408972987804876"/>
    <x v="2"/>
    <n v="6.4984585646559789E-2"/>
    <x v="2"/>
    <n v="6.4984585646559789E-2"/>
  </r>
  <r>
    <x v="20"/>
    <x v="6"/>
    <n v="0.54926951459999995"/>
    <n v="2.89557523E-3"/>
    <x v="0"/>
    <n v="0.52716838509999997"/>
    <n v="14080.86528"/>
    <x v="0"/>
    <x v="1"/>
    <x v="1"/>
    <x v="0"/>
    <n v="5.4926951459999998E-2"/>
    <x v="1"/>
    <n v="11.164014524390243"/>
    <x v="3"/>
    <n v="4.5942446602428987E-2"/>
    <x v="1"/>
    <n v="9.1884893204857973E-2"/>
  </r>
  <r>
    <x v="20"/>
    <x v="4"/>
    <n v="0.73325338640000004"/>
    <n v="5.1708086899999997E-3"/>
    <x v="0"/>
    <n v="0.70518715450000002"/>
    <n v="9719.3483230000002"/>
    <x v="0"/>
    <x v="1"/>
    <x v="1"/>
    <x v="0"/>
    <n v="7.3325338640000001E-2"/>
    <x v="1"/>
    <n v="14.903524113821138"/>
    <x v="4"/>
    <n v="6.4826116197569103E-2"/>
    <x v="2"/>
    <n v="6.4826116197569103E-2"/>
  </r>
  <r>
    <x v="21"/>
    <x v="5"/>
    <n v="22.587822070000001"/>
    <n v="0.1143355304"/>
    <x v="0"/>
    <n v="0.50618218110000002"/>
    <n v="92907.066089999993"/>
    <x v="0"/>
    <x v="0"/>
    <x v="0"/>
    <x v="0"/>
    <n v="2.2587822070000003"/>
    <x v="0"/>
    <n v="461.44682471910124"/>
    <x v="0"/>
    <n v="1.7103292243109758"/>
    <x v="0"/>
    <n v="5.1309876729329273"/>
  </r>
  <r>
    <x v="21"/>
    <x v="7"/>
    <n v="24.058700519999999"/>
    <n v="0.12226032320000001"/>
    <x v="0"/>
    <n v="0.50817509049999998"/>
    <n v="134175.83180000001"/>
    <x v="0"/>
    <x v="0"/>
    <x v="0"/>
    <x v="0"/>
    <n v="2.405870052"/>
    <x v="0"/>
    <n v="491.49541409601642"/>
    <x v="1"/>
    <n v="1.2262553681195989"/>
    <x v="1"/>
    <n v="2.4525107362391978"/>
  </r>
  <r>
    <x v="21"/>
    <x v="2"/>
    <n v="2.8229823949999999"/>
    <n v="2.0954875790000001E-2"/>
    <x v="0"/>
    <n v="0.74229565990000002"/>
    <n v="12535.767"/>
    <x v="0"/>
    <x v="0"/>
    <x v="0"/>
    <x v="0"/>
    <n v="0.28229823949999999"/>
    <x v="0"/>
    <n v="57.67073329928499"/>
    <x v="2"/>
    <n v="0.14749548158384909"/>
    <x v="2"/>
    <n v="0.14749548158384909"/>
  </r>
  <r>
    <x v="21"/>
    <x v="6"/>
    <n v="3.4035008590000002"/>
    <n v="2.537597975E-2"/>
    <x v="0"/>
    <n v="0.74558464359999999"/>
    <n v="87250.859190000003"/>
    <x v="0"/>
    <x v="0"/>
    <x v="0"/>
    <x v="0"/>
    <n v="0.34035008590000004"/>
    <x v="0"/>
    <n v="69.530150337078666"/>
    <x v="3"/>
    <n v="0.28613230591390398"/>
    <x v="1"/>
    <n v="0.57226461182780797"/>
  </r>
  <r>
    <x v="21"/>
    <x v="4"/>
    <n v="0.80002252439999999"/>
    <n v="1.101372278E-2"/>
    <x v="0"/>
    <n v="1.376676587"/>
    <n v="10604.38005"/>
    <x v="0"/>
    <x v="0"/>
    <x v="0"/>
    <x v="0"/>
    <n v="8.0002252440000005E-2"/>
    <x v="0"/>
    <n v="16.343667505617979"/>
    <x v="4"/>
    <n v="7.1090332777807658E-2"/>
    <x v="2"/>
    <n v="7.1090332777807658E-2"/>
  </r>
  <r>
    <x v="22"/>
    <x v="5"/>
    <n v="22.491081319999999"/>
    <n v="4.7570485580000002E-2"/>
    <x v="0"/>
    <n v="0.21150821920000001"/>
    <n v="92509.157040000006"/>
    <x v="0"/>
    <x v="1"/>
    <x v="1"/>
    <x v="0"/>
    <n v="2.2491081319999999"/>
    <x v="1"/>
    <n v="457.13579918699185"/>
    <x v="0"/>
    <n v="1.6943506270829942"/>
    <x v="0"/>
    <n v="5.0830518812489824"/>
  </r>
  <r>
    <x v="22"/>
    <x v="7"/>
    <n v="11.894767999999999"/>
    <n v="2.529618548E-2"/>
    <x v="0"/>
    <n v="0.21266648899999999"/>
    <n v="66337.348039999997"/>
    <x v="0"/>
    <x v="1"/>
    <x v="1"/>
    <x v="0"/>
    <n v="1.1894768"/>
    <x v="1"/>
    <n v="241.76357723577235"/>
    <x v="1"/>
    <n v="0.60318748842536951"/>
    <x v="1"/>
    <n v="1.206374976850739"/>
  </r>
  <r>
    <x v="22"/>
    <x v="2"/>
    <n v="2.0989315089999998"/>
    <n v="1.3576984760000001E-2"/>
    <x v="0"/>
    <n v="0.64685220560000001"/>
    <n v="9320.5385929999993"/>
    <x v="0"/>
    <x v="1"/>
    <x v="1"/>
    <x v="0"/>
    <n v="0.20989315089999999"/>
    <x v="1"/>
    <n v="42.661209532520324"/>
    <x v="2"/>
    <n v="0.10910795276859418"/>
    <x v="2"/>
    <n v="0.10910795276859418"/>
  </r>
  <r>
    <x v="22"/>
    <x v="6"/>
    <n v="1.9738565340000001"/>
    <n v="5.8207587529999997E-3"/>
    <x v="0"/>
    <n v="0.29489269620000003"/>
    <n v="50601.038659999998"/>
    <x v="0"/>
    <x v="1"/>
    <x v="1"/>
    <x v="0"/>
    <n v="0.19738565340000003"/>
    <x v="1"/>
    <n v="40.119035243902445"/>
    <x v="3"/>
    <n v="0.16509891046873434"/>
    <x v="1"/>
    <n v="0.33019782093746869"/>
  </r>
  <r>
    <x v="22"/>
    <x v="4"/>
    <n v="1.084417451"/>
    <n v="3.4883749599999999E-3"/>
    <x v="0"/>
    <n v="0.32168192750000002"/>
    <n v="14374.063770000001"/>
    <x v="0"/>
    <x v="1"/>
    <x v="1"/>
    <x v="0"/>
    <n v="0.1084417451"/>
    <x v="1"/>
    <n v="22.041005101626016"/>
    <x v="4"/>
    <n v="9.5872140502940476E-2"/>
    <x v="2"/>
    <n v="9.5872140502940476E-2"/>
  </r>
  <r>
    <x v="23"/>
    <x v="5"/>
    <n v="0.19756938730000001"/>
    <n v="4.6574819960000001E-3"/>
    <x v="0"/>
    <n v="2.3573905150000001"/>
    <n v="812.63222570000005"/>
    <x v="0"/>
    <x v="0"/>
    <x v="0"/>
    <x v="0"/>
    <n v="1.9756938730000003E-2"/>
    <x v="0"/>
    <n v="4.036146829417774"/>
    <x v="0"/>
    <n v="1.495977327434312E-2"/>
    <x v="0"/>
    <n v="4.4879319823029361E-2"/>
  </r>
  <r>
    <x v="23"/>
    <x v="1"/>
    <n v="97.202060979999999"/>
    <n v="1.3763579050000001"/>
    <x v="0"/>
    <n v="1.4159760509999999"/>
    <n v="741356.65179999999"/>
    <x v="0"/>
    <x v="0"/>
    <x v="0"/>
    <x v="0"/>
    <n v="9.7202060980000002"/>
    <x v="0"/>
    <n v="1985.7417973442291"/>
    <x v="1"/>
    <n v="4.9543219913281336"/>
    <x v="1"/>
    <n v="9.9086439826562671"/>
  </r>
  <r>
    <x v="23"/>
    <x v="2"/>
    <n v="3.5564719239999998"/>
    <n v="6.7604860030000005E-2"/>
    <x v="0"/>
    <n v="1.9008967729999999"/>
    <n v="15792.90876"/>
    <x v="0"/>
    <x v="0"/>
    <x v="0"/>
    <x v="0"/>
    <n v="0.35564719239999998"/>
    <x v="0"/>
    <n v="72.655197630234937"/>
    <x v="2"/>
    <n v="0.18581891977042184"/>
    <x v="2"/>
    <n v="0.18581891977042184"/>
  </r>
  <r>
    <x v="23"/>
    <x v="6"/>
    <n v="7.5056036900000001"/>
    <n v="0.11046679149999999"/>
    <x v="0"/>
    <n v="1.471790892"/>
    <n v="192410.81400000001"/>
    <x v="0"/>
    <x v="0"/>
    <x v="0"/>
    <x v="0"/>
    <n v="0.75056036900000001"/>
    <x v="0"/>
    <n v="153.33204678243106"/>
    <x v="3"/>
    <n v="0.63099607729395502"/>
    <x v="1"/>
    <n v="1.26199215458791"/>
  </r>
  <r>
    <x v="23"/>
    <x v="4"/>
    <n v="0.52813989780000004"/>
    <n v="2.901326903E-2"/>
    <x v="0"/>
    <n v="5.4934817740000002"/>
    <n v="7000.5481399999999"/>
    <x v="0"/>
    <x v="0"/>
    <x v="0"/>
    <x v="0"/>
    <n v="5.2813989780000008E-2"/>
    <x v="0"/>
    <n v="10.789374827374875"/>
    <x v="4"/>
    <n v="4.6930730001630602E-2"/>
    <x v="2"/>
    <n v="4.6930730001630602E-2"/>
  </r>
  <r>
    <x v="24"/>
    <x v="0"/>
    <n v="0.1729419398"/>
    <n v="2.2887457779999999E-3"/>
    <x v="0"/>
    <n v="1.323418588"/>
    <n v="464.38263869999997"/>
    <x v="0"/>
    <x v="1"/>
    <x v="1"/>
    <x v="0"/>
    <n v="1.7294193980000001E-2"/>
    <x v="1"/>
    <n v="3.5150800772357726"/>
    <x v="0"/>
    <n v="1.302846581629271E-2"/>
    <x v="0"/>
    <n v="3.908539744887813E-2"/>
  </r>
  <r>
    <x v="24"/>
    <x v="1"/>
    <n v="96.512238319999994"/>
    <n v="0.57691472939999999"/>
    <x v="0"/>
    <n v="0.59776328830000003"/>
    <n v="736095.39899999998"/>
    <x v="0"/>
    <x v="1"/>
    <x v="1"/>
    <x v="0"/>
    <n v="9.6512238319999994"/>
    <x v="1"/>
    <n v="1961.6308601626015"/>
    <x v="1"/>
    <n v="4.8941664633182844"/>
    <x v="1"/>
    <n v="9.7883329266365688"/>
  </r>
  <r>
    <x v="24"/>
    <x v="2"/>
    <n v="2.032182084"/>
    <n v="2.522647976E-2"/>
    <x v="0"/>
    <n v="1.2413493819999999"/>
    <n v="9024.1303549999993"/>
    <x v="0"/>
    <x v="1"/>
    <x v="1"/>
    <x v="0"/>
    <n v="0.20321820840000002"/>
    <x v="1"/>
    <n v="41.304513902439027"/>
    <x v="2"/>
    <n v="0.10563814297298985"/>
    <x v="2"/>
    <n v="0.10563814297298985"/>
  </r>
  <r>
    <x v="24"/>
    <x v="6"/>
    <n v="6.9036620790000001"/>
    <n v="6.9519696249999999E-2"/>
    <x v="0"/>
    <n v="1.0069973800000001"/>
    <n v="176979.66680000001"/>
    <x v="0"/>
    <x v="1"/>
    <x v="1"/>
    <x v="0"/>
    <n v="0.69036620790000003"/>
    <x v="1"/>
    <n v="140.3183349390244"/>
    <x v="3"/>
    <n v="0.57744170756800162"/>
    <x v="1"/>
    <n v="1.1548834151360032"/>
  </r>
  <r>
    <x v="24"/>
    <x v="4"/>
    <n v="0.78611878030000004"/>
    <n v="2.293467867E-2"/>
    <x v="0"/>
    <n v="2.917457164"/>
    <n v="10420.084500000001"/>
    <x v="0"/>
    <x v="1"/>
    <x v="1"/>
    <x v="0"/>
    <n v="7.8611878030000013E-2"/>
    <x v="1"/>
    <n v="15.9780239898374"/>
    <x v="4"/>
    <n v="6.9499886863146579E-2"/>
    <x v="2"/>
    <n v="6.9499886863146579E-2"/>
  </r>
  <r>
    <x v="25"/>
    <x v="0"/>
    <n v="38.710224859999997"/>
    <n v="0.57741149950000004"/>
    <x v="0"/>
    <n v="1.491625279"/>
    <n v="103944.4589"/>
    <x v="0"/>
    <x v="0"/>
    <x v="0"/>
    <x v="0"/>
    <n v="3.8710224859999998"/>
    <x v="0"/>
    <n v="790.81153953013279"/>
    <x v="0"/>
    <n v="2.931102815159869"/>
    <x v="0"/>
    <n v="8.7933084454796067"/>
  </r>
  <r>
    <x v="25"/>
    <x v="1"/>
    <n v="19.490677460000001"/>
    <n v="0.46319222669999999"/>
    <x v="0"/>
    <n v="2.3764808980000001"/>
    <n v="148654.70170000001"/>
    <x v="0"/>
    <x v="0"/>
    <x v="0"/>
    <x v="0"/>
    <n v="1.9490677460000001"/>
    <x v="0"/>
    <n v="398.17522900919312"/>
    <x v="1"/>
    <n v="0.99342638409519013"/>
    <x v="1"/>
    <n v="1.9868527681903803"/>
  </r>
  <r>
    <x v="25"/>
    <x v="2"/>
    <n v="4.0727212079999999"/>
    <n v="8.3768589249999997E-2"/>
    <x v="0"/>
    <n v="2.0568211029999999"/>
    <n v="18085.371070000001"/>
    <x v="0"/>
    <x v="0"/>
    <x v="0"/>
    <x v="0"/>
    <n v="0.40727212080000003"/>
    <x v="0"/>
    <n v="83.201658998978559"/>
    <x v="2"/>
    <n v="0.21279196674930578"/>
    <x v="2"/>
    <n v="0.21279196674930578"/>
  </r>
  <r>
    <x v="25"/>
    <x v="3"/>
    <n v="3.4959058729999999"/>
    <n v="5.565248398E-2"/>
    <x v="0"/>
    <n v="1.591933136"/>
    <n v="3662.4986690000001"/>
    <x v="0"/>
    <x v="0"/>
    <x v="0"/>
    <x v="0"/>
    <n v="0.34959058730000003"/>
    <x v="0"/>
    <n v="71.41789321756896"/>
    <x v="3"/>
    <n v="0.29390079513402867"/>
    <x v="1"/>
    <n v="0.58780159026805734"/>
  </r>
  <r>
    <x v="25"/>
    <x v="4"/>
    <n v="1.599455681"/>
    <n v="2.8356536960000001E-2"/>
    <x v="0"/>
    <n v="1.772886695"/>
    <n v="21200.947970000001"/>
    <x v="0"/>
    <x v="0"/>
    <x v="0"/>
    <x v="0"/>
    <n v="0.15994556810000002"/>
    <x v="0"/>
    <n v="32.675294811031669"/>
    <x v="4"/>
    <n v="0.14212829408887198"/>
    <x v="2"/>
    <n v="0.14212829408887198"/>
  </r>
  <r>
    <x v="26"/>
    <x v="5"/>
    <n v="24.353749910000001"/>
    <n v="0.2063225185"/>
    <x v="0"/>
    <n v="0.847189937"/>
    <n v="100170.5895"/>
    <x v="0"/>
    <x v="1"/>
    <x v="1"/>
    <x v="0"/>
    <n v="2.4353749910000002"/>
    <x v="1"/>
    <n v="494.99491686991871"/>
    <x v="0"/>
    <n v="1.8346735243510701"/>
    <x v="0"/>
    <n v="5.5040205730532108"/>
  </r>
  <r>
    <x v="26"/>
    <x v="7"/>
    <n v="9.1627377110000001"/>
    <n v="6.3541436379999996E-2"/>
    <x v="0"/>
    <n v="0.69347653929999997"/>
    <n v="51100.762999999999"/>
    <x v="0"/>
    <x v="1"/>
    <x v="1"/>
    <x v="0"/>
    <n v="0.91627377110000008"/>
    <x v="1"/>
    <n v="186.23450632113821"/>
    <x v="1"/>
    <n v="0.46464535895096981"/>
    <x v="1"/>
    <n v="0.92929071790193962"/>
  </r>
  <r>
    <x v="26"/>
    <x v="2"/>
    <n v="1.9539171120000001"/>
    <n v="1.17230605E-2"/>
    <x v="0"/>
    <n v="0.59997736989999995"/>
    <n v="8676.5860479999992"/>
    <x v="0"/>
    <x v="1"/>
    <x v="1"/>
    <x v="0"/>
    <n v="0.19539171120000001"/>
    <x v="1"/>
    <n v="39.713762439024393"/>
    <x v="2"/>
    <n v="0.10156972490799078"/>
    <x v="2"/>
    <n v="0.10156972490799078"/>
  </r>
  <r>
    <x v="26"/>
    <x v="3"/>
    <n v="1.644005009"/>
    <n v="5.5900811350000001E-3"/>
    <x v="0"/>
    <n v="0.3400282301"/>
    <n v="1722.347906"/>
    <x v="0"/>
    <x v="1"/>
    <x v="1"/>
    <x v="0"/>
    <n v="0.16440050090000002"/>
    <x v="1"/>
    <n v="33.414735955284556"/>
    <x v="3"/>
    <n v="0.13750920146207635"/>
    <x v="1"/>
    <n v="0.27501840292415269"/>
  </r>
  <r>
    <x v="26"/>
    <x v="4"/>
    <n v="1.1588580040000001"/>
    <n v="1.9458379139999999E-2"/>
    <x v="0"/>
    <n v="1.679099516"/>
    <n v="15360.78088"/>
    <x v="0"/>
    <x v="1"/>
    <x v="1"/>
    <x v="0"/>
    <n v="0.11588580040000002"/>
    <x v="1"/>
    <n v="23.554024471544718"/>
    <x v="4"/>
    <n v="0.10245334698366558"/>
    <x v="2"/>
    <n v="0.10245334698366558"/>
  </r>
  <r>
    <x v="27"/>
    <x v="5"/>
    <n v="2.2107349890000001"/>
    <n v="4.8395385050000002E-3"/>
    <x v="0"/>
    <n v="0.21891083859999999"/>
    <n v="9093.0812669999996"/>
    <x v="0"/>
    <x v="0"/>
    <x v="0"/>
    <x v="0"/>
    <n v="0.22107349890000003"/>
    <x v="0"/>
    <n v="45.163125413687446"/>
    <x v="0"/>
    <n v="0.16739483103664732"/>
    <x v="0"/>
    <n v="0.50218449310994195"/>
  </r>
  <r>
    <x v="27"/>
    <x v="1"/>
    <n v="70.115566950000002"/>
    <n v="0.45740421780000001"/>
    <x v="0"/>
    <n v="0.65235758300000002"/>
    <n v="534768.92799999996"/>
    <x v="0"/>
    <x v="0"/>
    <x v="0"/>
    <x v="0"/>
    <n v="7.0115566950000003"/>
    <x v="0"/>
    <n v="1432.391561797753"/>
    <x v="1"/>
    <n v="3.5737420767888852"/>
    <x v="1"/>
    <n v="7.1474841535777704"/>
  </r>
  <r>
    <x v="27"/>
    <x v="2"/>
    <n v="6.4198795219999996"/>
    <n v="2.4313316389999999E-2"/>
    <x v="0"/>
    <n v="0.3787192003"/>
    <n v="28508.18837"/>
    <x v="0"/>
    <x v="0"/>
    <x v="0"/>
    <x v="0"/>
    <n v="0.64198795220000004"/>
    <x v="0"/>
    <n v="131.15177777323802"/>
    <x v="2"/>
    <n v="0.33542654161953461"/>
    <x v="2"/>
    <n v="0.33542654161953461"/>
  </r>
  <r>
    <x v="27"/>
    <x v="3"/>
    <n v="11.45347817"/>
    <n v="3.7086041710000003E-2"/>
    <x v="0"/>
    <n v="0.32379720070000001"/>
    <n v="11999.278609999999"/>
    <x v="0"/>
    <x v="0"/>
    <x v="0"/>
    <x v="0"/>
    <n v="1.145347817"/>
    <x v="0"/>
    <n v="233.9832108273749"/>
    <x v="3"/>
    <n v="0.96289387171759222"/>
    <x v="1"/>
    <n v="1.9257877434351844"/>
  </r>
  <r>
    <x v="27"/>
    <x v="4"/>
    <n v="0.88910184349999999"/>
    <n v="2.7768551229999999E-3"/>
    <x v="0"/>
    <n v="0.31232137729999998"/>
    <n v="11785.1355"/>
    <x v="0"/>
    <x v="0"/>
    <x v="0"/>
    <x v="0"/>
    <n v="8.8910184350000004E-2"/>
    <x v="0"/>
    <n v="18.163469734422883"/>
    <x v="4"/>
    <n v="7.9005957957472311E-2"/>
    <x v="2"/>
    <n v="7.9005957957472311E-2"/>
  </r>
  <r>
    <x v="28"/>
    <x v="5"/>
    <n v="16.154909060000001"/>
    <n v="0.11145221819999999"/>
    <x v="0"/>
    <n v="0.68989690829999994"/>
    <n v="66447.539709999997"/>
    <x v="0"/>
    <x v="1"/>
    <x v="1"/>
    <x v="0"/>
    <n v="1.6154909060000002"/>
    <x v="1"/>
    <n v="328.35181016260168"/>
    <x v="0"/>
    <n v="1.2170193112031196"/>
    <x v="0"/>
    <n v="3.6510579336093585"/>
  </r>
  <r>
    <x v="28"/>
    <x v="1"/>
    <n v="19.279824519999998"/>
    <n v="4.198294801E-2"/>
    <x v="0"/>
    <n v="0.2177558617"/>
    <n v="147046.5338"/>
    <x v="0"/>
    <x v="1"/>
    <x v="1"/>
    <x v="0"/>
    <n v="1.927982452"/>
    <x v="1"/>
    <n v="391.8663520325203"/>
    <x v="1"/>
    <n v="0.97768606579805972"/>
    <x v="1"/>
    <n v="1.9553721315961194"/>
  </r>
  <r>
    <x v="28"/>
    <x v="2"/>
    <n v="3.3881732879999999"/>
    <n v="4.0803081069999997E-2"/>
    <x v="0"/>
    <n v="1.20427964"/>
    <n v="15045.55997"/>
    <x v="0"/>
    <x v="1"/>
    <x v="1"/>
    <x v="0"/>
    <n v="0.33881732880000004"/>
    <x v="1"/>
    <n v="68.865310731707325"/>
    <x v="2"/>
    <n v="0.17612611440334353"/>
    <x v="2"/>
    <n v="0.17612611440334353"/>
  </r>
  <r>
    <x v="28"/>
    <x v="6"/>
    <n v="4.0572975229999999"/>
    <n v="1.465441782E-2"/>
    <x v="0"/>
    <n v="0.3611866702"/>
    <n v="104011.3429"/>
    <x v="0"/>
    <x v="1"/>
    <x v="1"/>
    <x v="0"/>
    <n v="0.40572975230000002"/>
    <x v="1"/>
    <n v="82.465396808943098"/>
    <x v="3"/>
    <n v="0.33936377287630903"/>
    <x v="1"/>
    <n v="0.67872754575261807"/>
  </r>
  <r>
    <x v="28"/>
    <x v="4"/>
    <n v="0.86575307050000005"/>
    <n v="2.2296360880000001E-2"/>
    <x v="0"/>
    <n v="2.575371852"/>
    <n v="11475.645130000001"/>
    <x v="0"/>
    <x v="1"/>
    <x v="1"/>
    <x v="0"/>
    <n v="8.6575307050000008E-2"/>
    <x v="1"/>
    <n v="17.596607123983741"/>
    <x v="4"/>
    <n v="7.6540265872047583E-2"/>
    <x v="2"/>
    <n v="7.6540265872047583E-2"/>
  </r>
  <r>
    <x v="29"/>
    <x v="0"/>
    <n v="6.3675569200000002"/>
    <n v="5.4648276330000002E-2"/>
    <x v="0"/>
    <n v="0.85822988339999995"/>
    <n v="17098.124879999999"/>
    <x v="0"/>
    <x v="1"/>
    <x v="1"/>
    <x v="0"/>
    <n v="0.63675569200000004"/>
    <x v="1"/>
    <n v="129.4218886178862"/>
    <x v="0"/>
    <n v="0.47969565833167604"/>
    <x v="0"/>
    <n v="1.4390869749950281"/>
  </r>
  <r>
    <x v="29"/>
    <x v="1"/>
    <n v="4.2317289029999996"/>
    <n v="2.7562776019999999E-2"/>
    <x v="0"/>
    <n v="0.6513360534"/>
    <n v="32275.24539"/>
    <x v="0"/>
    <x v="1"/>
    <x v="1"/>
    <x v="0"/>
    <n v="0.42317289029999999"/>
    <x v="1"/>
    <n v="86.01075006097561"/>
    <x v="1"/>
    <n v="0.21459232569291087"/>
    <x v="1"/>
    <n v="0.42918465138582174"/>
  </r>
  <r>
    <x v="29"/>
    <x v="2"/>
    <n v="0.61764719040000005"/>
    <n v="1.179099112E-2"/>
    <x v="0"/>
    <n v="1.9090172030000001"/>
    <n v="2742.7309789999999"/>
    <x v="0"/>
    <x v="1"/>
    <x v="1"/>
    <x v="0"/>
    <n v="6.1764719040000006E-2"/>
    <x v="1"/>
    <n v="12.553804682926831"/>
    <x v="2"/>
    <n v="3.2106917347638958E-2"/>
    <x v="2"/>
    <n v="3.2106917347638958E-2"/>
  </r>
  <r>
    <x v="29"/>
    <x v="6"/>
    <n v="0.50705133729999996"/>
    <n v="5.3011471360000003E-3"/>
    <x v="0"/>
    <n v="1.0454852880000001"/>
    <n v="12998.576069999999"/>
    <x v="0"/>
    <x v="1"/>
    <x v="1"/>
    <x v="0"/>
    <n v="5.0705133729999997E-2"/>
    <x v="1"/>
    <n v="10.305921489837397"/>
    <x v="3"/>
    <n v="4.2411199546655953E-2"/>
    <x v="1"/>
    <n v="8.4822399093311907E-2"/>
  </r>
  <r>
    <x v="29"/>
    <x v="4"/>
    <n v="0.6219216809"/>
    <n v="1.2656873060000001E-2"/>
    <x v="0"/>
    <n v="2.0351233039999999"/>
    <n v="8243.6352270000007"/>
    <x v="0"/>
    <x v="1"/>
    <x v="1"/>
    <x v="0"/>
    <n v="6.219216809E-2"/>
    <x v="1"/>
    <n v="12.640684571138211"/>
    <x v="4"/>
    <n v="5.4983403963193608E-2"/>
    <x v="2"/>
    <n v="5.4983403963193608E-2"/>
  </r>
  <r>
    <x v="30"/>
    <x v="0"/>
    <n v="11.080884060000001"/>
    <n v="7.5146399890000007E-2"/>
    <x v="0"/>
    <n v="0.6781624959"/>
    <n v="29754.322069999998"/>
    <x v="0"/>
    <x v="0"/>
    <x v="0"/>
    <x v="0"/>
    <n v="1.108088406"/>
    <x v="0"/>
    <n v="226.37148232890709"/>
    <x v="0"/>
    <n v="0.83903440448075273"/>
    <x v="0"/>
    <n v="2.5171032134422582"/>
  </r>
  <r>
    <x v="30"/>
    <x v="7"/>
    <n v="7.1072851789999998"/>
    <n v="4.263399969E-2"/>
    <x v="0"/>
    <n v="0.59986336019999997"/>
    <n v="39637.465020000003"/>
    <x v="0"/>
    <x v="0"/>
    <x v="0"/>
    <x v="0"/>
    <n v="0.71072851790000002"/>
    <x v="0"/>
    <n v="145.19479425944843"/>
    <x v="1"/>
    <n v="0.36225342246812314"/>
    <x v="1"/>
    <n v="0.72450684493624629"/>
  </r>
  <r>
    <x v="30"/>
    <x v="2"/>
    <n v="1.974307456"/>
    <n v="1.979241298E-2"/>
    <x v="0"/>
    <n v="1.002499024"/>
    <n v="8767.1316349999997"/>
    <x v="0"/>
    <x v="0"/>
    <x v="0"/>
    <x v="0"/>
    <n v="0.19743074560000001"/>
    <x v="0"/>
    <n v="40.333145168539332"/>
    <x v="2"/>
    <n v="0.10315382396045865"/>
    <x v="2"/>
    <n v="0.10315382396045865"/>
  </r>
  <r>
    <x v="30"/>
    <x v="6"/>
    <n v="0.85395898349999999"/>
    <n v="6.0957190100000003E-3"/>
    <x v="0"/>
    <n v="0.71381871119999996"/>
    <n v="21891.769130000001"/>
    <x v="0"/>
    <x v="0"/>
    <x v="0"/>
    <x v="0"/>
    <n v="8.5395898349999999E-2"/>
    <x v="0"/>
    <n v="17.445535924412667"/>
    <x v="3"/>
    <n v="7.1792328907048009E-2"/>
    <x v="1"/>
    <n v="0.14358465781409602"/>
  </r>
  <r>
    <x v="30"/>
    <x v="4"/>
    <n v="1.042450952"/>
    <n v="1.5132568969999999E-2"/>
    <x v="0"/>
    <n v="1.451633666"/>
    <n v="13817.79355"/>
    <x v="0"/>
    <x v="0"/>
    <x v="0"/>
    <x v="0"/>
    <n v="0.10424509520000001"/>
    <x v="0"/>
    <n v="21.296240081716043"/>
    <x v="4"/>
    <n v="9.2632623234954511E-2"/>
    <x v="2"/>
    <n v="9.2632623234954511E-2"/>
  </r>
  <r>
    <x v="31"/>
    <x v="5"/>
    <n v="8.6839417529999992"/>
    <n v="0.16811487980000001"/>
    <x v="0"/>
    <n v="1.9359282289999999"/>
    <n v="35718.341849999997"/>
    <x v="0"/>
    <x v="1"/>
    <x v="1"/>
    <x v="0"/>
    <n v="0.86839417529999996"/>
    <x v="1"/>
    <n v="176.50288115853658"/>
    <x v="0"/>
    <n v="0.65419896648827491"/>
    <x v="0"/>
    <n v="1.9625968994648249"/>
  </r>
  <r>
    <x v="31"/>
    <x v="7"/>
    <n v="2.9483577460000001"/>
    <n v="5.2722526360000001E-2"/>
    <x v="0"/>
    <n v="1.7881997679999999"/>
    <n v="16443.04739"/>
    <x v="0"/>
    <x v="1"/>
    <x v="1"/>
    <x v="0"/>
    <n v="0.29483577460000004"/>
    <x v="1"/>
    <n v="59.925970447154477"/>
    <x v="1"/>
    <n v="0.14951216398581491"/>
    <x v="1"/>
    <n v="0.29902432797162981"/>
  </r>
  <r>
    <x v="31"/>
    <x v="2"/>
    <n v="0.76683353109999997"/>
    <n v="1.5943847279999999E-2"/>
    <x v="0"/>
    <n v="2.0791797220000001"/>
    <n v="3405.209503"/>
    <x v="0"/>
    <x v="1"/>
    <x v="1"/>
    <x v="0"/>
    <n v="7.6683353110000005E-2"/>
    <x v="1"/>
    <n v="15.586047380081302"/>
    <x v="2"/>
    <n v="3.9862013759798726E-2"/>
    <x v="2"/>
    <n v="3.9862013759798726E-2"/>
  </r>
  <r>
    <x v="31"/>
    <x v="6"/>
    <n v="0.36296606419999999"/>
    <n v="7.1807448909999997E-3"/>
    <x v="0"/>
    <n v="1.9783515869999999"/>
    <n v="9304.8605750000006"/>
    <x v="0"/>
    <x v="1"/>
    <x v="1"/>
    <x v="0"/>
    <n v="3.6296606420000002E-2"/>
    <x v="1"/>
    <n v="7.3773590284552846"/>
    <x v="3"/>
    <n v="3.0359502174713105E-2"/>
    <x v="1"/>
    <n v="6.071900434942621E-2"/>
  </r>
  <r>
    <x v="31"/>
    <x v="4"/>
    <n v="0.61064762669999995"/>
    <n v="1.191414052E-2"/>
    <x v="0"/>
    <n v="1.951066376"/>
    <n v="8094.1964900000003"/>
    <x v="0"/>
    <x v="1"/>
    <x v="1"/>
    <x v="0"/>
    <n v="6.1064762669999995E-2"/>
    <x v="1"/>
    <n v="12.41153712804878"/>
    <x v="4"/>
    <n v="5.3986677372982954E-2"/>
    <x v="2"/>
    <n v="5.3986677372982954E-2"/>
  </r>
  <r>
    <x v="32"/>
    <x v="5"/>
    <n v="12.626659399999999"/>
    <n v="3.8811844900000003E-2"/>
    <x v="0"/>
    <n v="0.30738015219999998"/>
    <n v="51935.324979999998"/>
    <x v="0"/>
    <x v="0"/>
    <x v="0"/>
    <x v="0"/>
    <n v="1.26266594"/>
    <x v="0"/>
    <n v="257.95014096016348"/>
    <x v="0"/>
    <n v="0.95607909918518708"/>
    <x v="0"/>
    <n v="2.8682372975555612"/>
  </r>
  <r>
    <x v="32"/>
    <x v="1"/>
    <n v="6.7494279539999997"/>
    <n v="2.5379742730000002E-2"/>
    <x v="0"/>
    <n v="0.37602805610000001"/>
    <n v="51477.646249999998"/>
    <x v="0"/>
    <x v="0"/>
    <x v="0"/>
    <x v="0"/>
    <n v="0.67494279540000002"/>
    <x v="0"/>
    <n v="137.8841257201226"/>
    <x v="1"/>
    <n v="0.34401368658497189"/>
    <x v="1"/>
    <n v="0.68802737316994378"/>
  </r>
  <r>
    <x v="32"/>
    <x v="2"/>
    <n v="0.89188494460000001"/>
    <n v="8.6804902549999993E-3"/>
    <x v="0"/>
    <n v="0.97327467030000003"/>
    <n v="3960.5142000000001"/>
    <x v="0"/>
    <x v="0"/>
    <x v="0"/>
    <x v="0"/>
    <n v="8.9188494460000003E-2"/>
    <x v="0"/>
    <n v="18.220325732379983"/>
    <x v="2"/>
    <n v="4.65992985482864E-2"/>
    <x v="2"/>
    <n v="4.65992985482864E-2"/>
  </r>
  <r>
    <x v="32"/>
    <x v="6"/>
    <n v="0.43847620819999999"/>
    <n v="4.7150169680000003E-3"/>
    <x v="0"/>
    <n v="1.07531877"/>
    <n v="11240.61003"/>
    <x v="0"/>
    <x v="0"/>
    <x v="0"/>
    <x v="0"/>
    <n v="4.3847620820000002E-2"/>
    <x v="0"/>
    <n v="8.957634488253321"/>
    <x v="3"/>
    <n v="3.6862693367297618E-2"/>
    <x v="1"/>
    <n v="7.3725386734595236E-2"/>
  </r>
  <r>
    <x v="32"/>
    <x v="4"/>
    <n v="0.80613078130000004"/>
    <n v="6.2545944780000003E-3"/>
    <x v="0"/>
    <n v="0.77587838379999996"/>
    <n v="10685.34562"/>
    <x v="0"/>
    <x v="0"/>
    <x v="0"/>
    <x v="0"/>
    <n v="8.0613078130000015E-2"/>
    <x v="0"/>
    <n v="16.46845314198162"/>
    <x v="4"/>
    <n v="7.1633115015144064E-2"/>
    <x v="2"/>
    <n v="7.1633115015144064E-2"/>
  </r>
  <r>
    <x v="33"/>
    <x v="0"/>
    <n v="8.6104594149999993"/>
    <n v="0.2052494715"/>
    <x v="0"/>
    <n v="2.3837226519999999"/>
    <n v="23120.752929999999"/>
    <x v="0"/>
    <x v="1"/>
    <x v="1"/>
    <x v="0"/>
    <n v="0.86104594150000002"/>
    <x v="1"/>
    <n v="175.00933770325204"/>
    <x v="0"/>
    <n v="0.64866322351094163"/>
    <x v="0"/>
    <n v="1.9459896705328248"/>
  </r>
  <r>
    <x v="33"/>
    <x v="7"/>
    <n v="2.4283046009999998"/>
    <n v="5.3901610760000003E-2"/>
    <x v="0"/>
    <n v="2.2197219709999998"/>
    <n v="13542.701080000001"/>
    <x v="0"/>
    <x v="1"/>
    <x v="1"/>
    <x v="0"/>
    <n v="0.24283046009999998"/>
    <x v="1"/>
    <n v="49.35578457317073"/>
    <x v="1"/>
    <n v="0.12314010272490888"/>
    <x v="1"/>
    <n v="0.24628020544981777"/>
  </r>
  <r>
    <x v="33"/>
    <x v="2"/>
    <n v="0.58863977850000004"/>
    <n v="2.4803912559999999E-2"/>
    <x v="0"/>
    <n v="4.2137676500000003"/>
    <n v="2613.9203440000001"/>
    <x v="0"/>
    <x v="1"/>
    <x v="1"/>
    <x v="0"/>
    <n v="5.8863977850000006E-2"/>
    <x v="1"/>
    <n v="11.964223140243904"/>
    <x v="2"/>
    <n v="3.0599036164306662E-2"/>
    <x v="2"/>
    <n v="3.0599036164306662E-2"/>
  </r>
  <r>
    <x v="33"/>
    <x v="6"/>
    <n v="0.36351978460000001"/>
    <n v="8.5915774219999996E-4"/>
    <x v="0"/>
    <n v="0.23634414919999999"/>
    <n v="9319.0555409999997"/>
    <x v="0"/>
    <x v="1"/>
    <x v="1"/>
    <x v="0"/>
    <n v="3.6351978460000003E-2"/>
    <x v="1"/>
    <n v="7.3886135081300823"/>
    <x v="3"/>
    <n v="3.0405816905885112E-2"/>
    <x v="1"/>
    <n v="6.0811633811770224E-2"/>
  </r>
  <r>
    <x v="33"/>
    <x v="4"/>
    <n v="0.69124766410000005"/>
    <n v="3.4205223379999997E-2"/>
    <x v="0"/>
    <n v="4.9483311350000001"/>
    <n v="9162.558196"/>
    <x v="0"/>
    <x v="1"/>
    <x v="1"/>
    <x v="0"/>
    <n v="6.912476641000001E-2"/>
    <x v="1"/>
    <n v="14.049749270325206"/>
    <x v="4"/>
    <n v="6.1112437017508507E-2"/>
    <x v="2"/>
    <n v="6.1112437017508507E-2"/>
  </r>
  <r>
    <x v="34"/>
    <x v="5"/>
    <n v="5.8246868730000001"/>
    <n v="8.1391763480000004E-2"/>
    <x v="0"/>
    <n v="1.3973586090000001"/>
    <n v="23957.80198"/>
    <x v="0"/>
    <x v="0"/>
    <x v="0"/>
    <x v="0"/>
    <n v="0.58246868730000001"/>
    <x v="0"/>
    <n v="118.99258167517877"/>
    <x v="0"/>
    <n v="0.44103996173157439"/>
    <x v="0"/>
    <n v="1.3231198851947232"/>
  </r>
  <r>
    <x v="34"/>
    <x v="7"/>
    <n v="28.59568221"/>
    <n v="0.33098411620000001"/>
    <x v="0"/>
    <n v="1.1574618640000001"/>
    <n v="159478.66510000001"/>
    <x v="0"/>
    <x v="0"/>
    <x v="0"/>
    <x v="0"/>
    <n v="2.859568221"/>
    <x v="0"/>
    <n v="584.18145474974472"/>
    <x v="1"/>
    <n v="1.4575021949296294"/>
    <x v="1"/>
    <n v="2.9150043898592588"/>
  </r>
  <r>
    <x v="34"/>
    <x v="2"/>
    <n v="4.3548379329999998"/>
    <n v="6.9655352579999996E-2"/>
    <x v="0"/>
    <n v="1.5994935669999999"/>
    <n v="19338.141739999999"/>
    <x v="0"/>
    <x v="0"/>
    <x v="0"/>
    <x v="0"/>
    <n v="0.43548379329999998"/>
    <x v="0"/>
    <n v="88.965024167517882"/>
    <x v="2"/>
    <n v="0.22753203111897155"/>
    <x v="2"/>
    <n v="0.22753203111897155"/>
  </r>
  <r>
    <x v="34"/>
    <x v="6"/>
    <n v="2.3712619450000001"/>
    <n v="3.7922080589999997E-2"/>
    <x v="0"/>
    <n v="1.5992362490000001"/>
    <n v="60788.773280000001"/>
    <x v="0"/>
    <x v="0"/>
    <x v="0"/>
    <x v="0"/>
    <n v="0.23712619450000003"/>
    <x v="0"/>
    <n v="48.442532073544442"/>
    <x v="3"/>
    <n v="0.19935198384174668"/>
    <x v="1"/>
    <n v="0.39870396768349337"/>
  </r>
  <r>
    <x v="34"/>
    <x v="4"/>
    <n v="0.7887145538"/>
    <n v="1.7003958100000001E-2"/>
    <x v="0"/>
    <n v="2.1559077389999999"/>
    <n v="10454.491749999999"/>
    <x v="0"/>
    <x v="0"/>
    <x v="0"/>
    <x v="0"/>
    <n v="7.8871455380000011E-2"/>
    <x v="0"/>
    <n v="16.112656870275796"/>
    <x v="4"/>
    <n v="7.008550182808089E-2"/>
    <x v="2"/>
    <n v="7.008550182808089E-2"/>
  </r>
  <r>
    <x v="35"/>
    <x v="0"/>
    <n v="5.6802703470000004"/>
    <n v="1.9562281099999999E-2"/>
    <x v="0"/>
    <n v="0.34438996570000002"/>
    <n v="15252.627179999999"/>
    <x v="0"/>
    <x v="1"/>
    <x v="1"/>
    <x v="0"/>
    <n v="0.56802703470000004"/>
    <x v="1"/>
    <n v="115.4526493292683"/>
    <x v="0"/>
    <n v="0.42791938224339621"/>
    <x v="0"/>
    <n v="1.2837581467301886"/>
  </r>
  <r>
    <x v="35"/>
    <x v="7"/>
    <n v="10.265246940000001"/>
    <n v="0.13245746150000001"/>
    <x v="0"/>
    <n v="1.290348515"/>
    <n v="57249.478029999998"/>
    <x v="0"/>
    <x v="1"/>
    <x v="1"/>
    <x v="0"/>
    <n v="1.0265246940000001"/>
    <x v="1"/>
    <n v="208.64323048780491"/>
    <x v="1"/>
    <n v="0.52055395446172725"/>
    <x v="1"/>
    <n v="1.0411079089234545"/>
  </r>
  <r>
    <x v="35"/>
    <x v="2"/>
    <n v="0.99706513600000002"/>
    <n v="3.596942558E-3"/>
    <x v="0"/>
    <n v="0.36075301679999999"/>
    <n v="4427.5785260000002"/>
    <x v="0"/>
    <x v="1"/>
    <x v="1"/>
    <x v="0"/>
    <n v="9.9706513600000005E-2"/>
    <x v="1"/>
    <n v="20.265551544715446"/>
    <x v="2"/>
    <n v="5.1830055101574034E-2"/>
    <x v="2"/>
    <n v="5.1830055101574034E-2"/>
  </r>
  <r>
    <x v="35"/>
    <x v="6"/>
    <n v="0.84218893130000005"/>
    <n v="3.6859487630000001E-3"/>
    <x v="0"/>
    <n v="0.43766293119999999"/>
    <n v="21590.036520000001"/>
    <x v="0"/>
    <x v="1"/>
    <x v="1"/>
    <x v="0"/>
    <n v="8.4218893130000014E-2"/>
    <x v="1"/>
    <n v="17.117661205284556"/>
    <x v="3"/>
    <n v="7.0443050227508464E-2"/>
    <x v="1"/>
    <n v="0.14088610045501693"/>
  </r>
  <r>
    <x v="35"/>
    <x v="4"/>
    <n v="0.82962078149999996"/>
    <n v="1.8299543889999999E-2"/>
    <x v="0"/>
    <n v="2.2057721190000001"/>
    <n v="10996.70796"/>
    <x v="0"/>
    <x v="1"/>
    <x v="1"/>
    <x v="0"/>
    <n v="8.2962078150000007E-2"/>
    <x v="1"/>
    <n v="16.862211006097564"/>
    <x v="4"/>
    <n v="7.3345850396248649E-2"/>
    <x v="2"/>
    <n v="7.3345850396248649E-2"/>
  </r>
  <r>
    <x v="36"/>
    <x v="0"/>
    <n v="8.4702791939999997"/>
    <n v="5.4087676090000002E-2"/>
    <x v="0"/>
    <n v="0.63855836219999995"/>
    <n v="22744.34186"/>
    <x v="0"/>
    <x v="0"/>
    <x v="0"/>
    <x v="0"/>
    <n v="0.8470279194"/>
    <x v="0"/>
    <n v="173.0394115219612"/>
    <x v="0"/>
    <n v="0.64136179214959665"/>
    <x v="0"/>
    <n v="1.92408537644879"/>
  </r>
  <r>
    <x v="36"/>
    <x v="1"/>
    <n v="20.374595469999999"/>
    <n v="0.2124533787"/>
    <x v="0"/>
    <n v="1.042736672"/>
    <n v="155396.31289999999"/>
    <x v="0"/>
    <x v="0"/>
    <x v="0"/>
    <x v="0"/>
    <n v="2.0374595470000001"/>
    <x v="0"/>
    <n v="416.23279816138927"/>
    <x v="1"/>
    <n v="1.0384790752760393"/>
    <x v="1"/>
    <n v="2.0769581505520787"/>
  </r>
  <r>
    <x v="36"/>
    <x v="2"/>
    <n v="4.4950339420000001"/>
    <n v="2.776233845E-2"/>
    <x v="0"/>
    <n v="0.61762244300000002"/>
    <n v="19960.697690000001"/>
    <x v="0"/>
    <x v="0"/>
    <x v="0"/>
    <x v="0"/>
    <n v="0.44950339420000002"/>
    <x v="0"/>
    <n v="91.829089724208387"/>
    <x v="2"/>
    <n v="0.23485700696728487"/>
    <x v="2"/>
    <n v="0.23485700696728487"/>
  </r>
  <r>
    <x v="36"/>
    <x v="6"/>
    <n v="2.453917068"/>
    <n v="1.998016691E-2"/>
    <x v="0"/>
    <n v="0.81421524670000001"/>
    <n v="62907.688719999998"/>
    <x v="0"/>
    <x v="0"/>
    <x v="0"/>
    <x v="0"/>
    <n v="0.2453917068"/>
    <x v="0"/>
    <n v="50.131094341164456"/>
    <x v="3"/>
    <n v="0.20630079975787841"/>
    <x v="1"/>
    <n v="0.41260159951575681"/>
  </r>
  <r>
    <x v="36"/>
    <x v="4"/>
    <n v="0.94278811600000001"/>
    <n v="1.006860989E-2"/>
    <x v="0"/>
    <n v="1.0679610530000001"/>
    <n v="12496.75251"/>
    <x v="0"/>
    <x v="0"/>
    <x v="0"/>
    <x v="0"/>
    <n v="9.4278811600000012E-2"/>
    <x v="0"/>
    <n v="19.260227088866195"/>
    <x v="4"/>
    <n v="8.377654236131446E-2"/>
    <x v="2"/>
    <n v="8.377654236131446E-2"/>
  </r>
  <r>
    <x v="37"/>
    <x v="0"/>
    <n v="3.398714488"/>
    <n v="1.2078558059999999E-2"/>
    <x v="0"/>
    <n v="0.3553860761"/>
    <n v="9126.2073459999992"/>
    <x v="0"/>
    <x v="1"/>
    <x v="1"/>
    <x v="0"/>
    <n v="0.33987144880000003"/>
    <x v="1"/>
    <n v="69.079562764227646"/>
    <x v="0"/>
    <n v="0.2560398916390943"/>
    <x v="0"/>
    <n v="0.76811967491728295"/>
  </r>
  <r>
    <x v="37"/>
    <x v="1"/>
    <n v="5.8868872830000001"/>
    <n v="2.0561285070000001E-2"/>
    <x v="0"/>
    <n v="0.3492726136"/>
    <n v="44899.079310000001"/>
    <x v="0"/>
    <x v="1"/>
    <x v="1"/>
    <x v="0"/>
    <n v="0.58868872830000007"/>
    <x v="1"/>
    <n v="119.65218054878051"/>
    <x v="1"/>
    <n v="0.29852593635084079"/>
    <x v="1"/>
    <n v="0.59705187270168159"/>
  </r>
  <r>
    <x v="37"/>
    <x v="2"/>
    <n v="1.1246110199999999"/>
    <n v="9.2887594930000008E-3"/>
    <x v="0"/>
    <n v="0.82595309179999998"/>
    <n v="4993.9601990000001"/>
    <x v="0"/>
    <x v="1"/>
    <x v="1"/>
    <x v="0"/>
    <n v="0.11246110199999999"/>
    <x v="1"/>
    <n v="22.857947560975607"/>
    <x v="2"/>
    <n v="5.8460223941114088E-2"/>
    <x v="2"/>
    <n v="5.8460223941114088E-2"/>
  </r>
  <r>
    <x v="37"/>
    <x v="6"/>
    <n v="0.61356572139999999"/>
    <n v="3.2762225759999999E-3"/>
    <x v="0"/>
    <n v="0.53396440869999995"/>
    <n v="15729.138489999999"/>
    <x v="0"/>
    <x v="1"/>
    <x v="1"/>
    <x v="0"/>
    <n v="6.1356572140000003E-2"/>
    <x v="1"/>
    <n v="12.47084799593496"/>
    <x v="3"/>
    <n v="5.1320362123189134E-2"/>
    <x v="1"/>
    <n v="0.10264072424637827"/>
  </r>
  <r>
    <x v="37"/>
    <x v="4"/>
    <n v="0.49564327079999998"/>
    <n v="3.1223842919999999E-3"/>
    <x v="0"/>
    <n v="0.6299660413"/>
    <n v="6569.8020390000001"/>
    <x v="0"/>
    <x v="1"/>
    <x v="1"/>
    <x v="0"/>
    <n v="4.9564327079999998E-2"/>
    <x v="1"/>
    <n v="10.074050219512195"/>
    <x v="4"/>
    <n v="4.3819270202314901E-2"/>
    <x v="2"/>
    <n v="4.3819270202314901E-2"/>
  </r>
  <r>
    <x v="38"/>
    <x v="5"/>
    <n v="12.780782970000001"/>
    <n v="2.401306902E-2"/>
    <x v="0"/>
    <n v="0.18788417800000001"/>
    <n v="52569.258070000003"/>
    <x v="0"/>
    <x v="0"/>
    <x v="0"/>
    <x v="0"/>
    <n v="1.2780782970000002"/>
    <x v="0"/>
    <n v="261.0987327885598"/>
    <x v="0"/>
    <n v="0.96774919491682654"/>
    <x v="0"/>
    <n v="2.9032475847504795"/>
  </r>
  <r>
    <x v="38"/>
    <x v="7"/>
    <n v="17.177282989999998"/>
    <n v="2.092621276E-2"/>
    <x v="0"/>
    <n v="0.1218249287"/>
    <n v="95798.034920000006"/>
    <x v="0"/>
    <x v="0"/>
    <x v="0"/>
    <x v="0"/>
    <n v="1.717728299"/>
    <x v="0"/>
    <n v="350.9148721144025"/>
    <x v="1"/>
    <n v="0.87551426390160558"/>
    <x v="1"/>
    <n v="1.7510285278032112"/>
  </r>
  <r>
    <x v="38"/>
    <x v="2"/>
    <n v="3.696714917"/>
    <n v="4.0752236550000001E-2"/>
    <x v="0"/>
    <n v="1.1023905679999999"/>
    <n v="16415.673350000001"/>
    <x v="0"/>
    <x v="0"/>
    <x v="0"/>
    <x v="0"/>
    <n v="0.36967149170000002"/>
    <x v="0"/>
    <n v="75.520223023493372"/>
    <x v="2"/>
    <n v="0.19314635044371706"/>
    <x v="2"/>
    <n v="0.19314635044371706"/>
  </r>
  <r>
    <x v="38"/>
    <x v="6"/>
    <n v="2.4866483750000001"/>
    <n v="1.6177362229999999E-2"/>
    <x v="0"/>
    <n v="0.65056895010000004"/>
    <n v="63746.776109999999"/>
    <x v="0"/>
    <x v="0"/>
    <x v="0"/>
    <x v="0"/>
    <n v="0.24866483750000001"/>
    <x v="0"/>
    <n v="50.79976251276814"/>
    <x v="3"/>
    <n v="0.20905252062867546"/>
    <x v="1"/>
    <n v="0.41810504125735093"/>
  </r>
  <r>
    <x v="38"/>
    <x v="4"/>
    <n v="1.3091914490000001"/>
    <n v="1.301873795E-2"/>
    <x v="0"/>
    <n v="0.99441055499999997"/>
    <n v="17353.466"/>
    <x v="0"/>
    <x v="0"/>
    <x v="0"/>
    <x v="0"/>
    <n v="0.13091914490000001"/>
    <x v="0"/>
    <n v="26.74548414708887"/>
    <x v="4"/>
    <n v="0.11633529424571061"/>
    <x v="2"/>
    <n v="0.11633529424571061"/>
  </r>
  <r>
    <x v="39"/>
    <x v="5"/>
    <n v="11.058196199999999"/>
    <n v="0.12318819390000001"/>
    <x v="0"/>
    <n v="1.1139989889999999"/>
    <n v="45484.002919999999"/>
    <x v="0"/>
    <x v="1"/>
    <x v="1"/>
    <x v="0"/>
    <n v="1.1058196199999999"/>
    <x v="1"/>
    <n v="224.76008536585363"/>
    <x v="0"/>
    <n v="0.83306184346128109"/>
    <x v="0"/>
    <n v="2.4991855303838433"/>
  </r>
  <r>
    <x v="39"/>
    <x v="1"/>
    <n v="6.578668392"/>
    <n v="6.7962274909999995E-2"/>
    <x v="0"/>
    <n v="1.033070385"/>
    <n v="50175.26915"/>
    <x v="0"/>
    <x v="1"/>
    <x v="1"/>
    <x v="0"/>
    <n v="0.6578668392"/>
    <x v="1"/>
    <n v="133.71277219512194"/>
    <x v="1"/>
    <n v="0.33360637757321909"/>
    <x v="1"/>
    <n v="0.66721275514643819"/>
  </r>
  <r>
    <x v="39"/>
    <x v="2"/>
    <n v="1.341530305"/>
    <n v="2.3504570369999998E-2"/>
    <x v="0"/>
    <n v="1.7520715179999999"/>
    <n v="5957.2143839999999"/>
    <x v="0"/>
    <x v="1"/>
    <x v="1"/>
    <x v="0"/>
    <n v="0.13415303050000002"/>
    <x v="1"/>
    <n v="27.266876117886184"/>
    <x v="2"/>
    <n v="6.9736256055974902E-2"/>
    <x v="2"/>
    <n v="6.9736256055974902E-2"/>
  </r>
  <r>
    <x v="39"/>
    <x v="3"/>
    <n v="0.95844456700000003"/>
    <n v="1.603532559E-2"/>
    <x v="0"/>
    <n v="1.673057174"/>
    <n v="1004.117982"/>
    <x v="0"/>
    <x v="1"/>
    <x v="1"/>
    <x v="0"/>
    <n v="9.5844456700000011E-2"/>
    <x v="1"/>
    <n v="19.480580630081302"/>
    <x v="3"/>
    <n v="8.0166998477700827E-2"/>
    <x v="1"/>
    <n v="0.16033399695540165"/>
  </r>
  <r>
    <x v="39"/>
    <x v="4"/>
    <n v="1.437144247"/>
    <n v="1.7510783110000001E-2"/>
    <x v="0"/>
    <n v="1.218442974"/>
    <n v="19049.49338"/>
    <x v="0"/>
    <x v="1"/>
    <x v="1"/>
    <x v="0"/>
    <n v="0.14371442470000001"/>
    <x v="1"/>
    <n v="29.210248922764229"/>
    <x v="4"/>
    <n v="0.12705632415295445"/>
    <x v="2"/>
    <n v="0.12705632415295445"/>
  </r>
  <r>
    <x v="40"/>
    <x v="0"/>
    <n v="18.681721679999999"/>
    <n v="0.26554684160000003"/>
    <x v="0"/>
    <n v="1.421425959"/>
    <n v="45183.292070000003"/>
    <x v="0"/>
    <x v="0"/>
    <x v="0"/>
    <x v="0"/>
    <n v="1.8681721680000001"/>
    <x v="0"/>
    <n v="381.64906394279882"/>
    <x v="0"/>
    <n v="1.4145628759925828"/>
    <x v="0"/>
    <n v="4.2436886279777486"/>
  </r>
  <r>
    <x v="40"/>
    <x v="7"/>
    <n v="105.42727379999999"/>
    <n v="1.6420358639999999"/>
    <x v="0"/>
    <n v="1.557505761"/>
    <n v="554864.63179999997"/>
    <x v="0"/>
    <x v="0"/>
    <x v="0"/>
    <x v="0"/>
    <n v="10.542727380000001"/>
    <x v="0"/>
    <n v="2153.7747456588359"/>
    <x v="1"/>
    <n v="5.3735554144328628"/>
    <x v="1"/>
    <n v="10.747110828865726"/>
  </r>
  <r>
    <x v="40"/>
    <x v="2"/>
    <n v="8.2966414650000004"/>
    <n v="7.6250075340000001E-2"/>
    <x v="0"/>
    <n v="0.91904749240000005"/>
    <n v="32917.120179999998"/>
    <x v="0"/>
    <x v="0"/>
    <x v="0"/>
    <x v="0"/>
    <n v="0.82966414650000009"/>
    <x v="0"/>
    <n v="169.49216475995917"/>
    <x v="2"/>
    <n v="0.43348379734004899"/>
    <x v="2"/>
    <n v="0.43348379734004899"/>
  </r>
  <r>
    <x v="40"/>
    <x v="3"/>
    <n v="4.9425196070000004"/>
    <n v="4.0840279090000001E-2"/>
    <x v="0"/>
    <n v="0.82630484719999997"/>
    <n v="4749.9186499999996"/>
    <x v="0"/>
    <x v="0"/>
    <x v="0"/>
    <x v="0"/>
    <n v="0.49425196070000005"/>
    <x v="0"/>
    <n v="100.97077848825334"/>
    <x v="3"/>
    <n v="0.41551760694754464"/>
    <x v="1"/>
    <n v="0.83103521389508928"/>
  </r>
  <r>
    <x v="40"/>
    <x v="4"/>
    <n v="2.423651451"/>
    <n v="4.027147172E-2"/>
    <x v="0"/>
    <n v="1.661603269"/>
    <n v="28420.822700000001"/>
    <x v="0"/>
    <x v="0"/>
    <x v="0"/>
    <x v="0"/>
    <n v="0.24236514510000001"/>
    <x v="0"/>
    <n v="49.512797773238006"/>
    <x v="4"/>
    <n v="0.21536667147993913"/>
    <x v="2"/>
    <n v="0.21536667147993913"/>
  </r>
  <r>
    <x v="41"/>
    <x v="0"/>
    <n v="5.6582245359999996"/>
    <n v="1.117053919E-2"/>
    <x v="0"/>
    <n v="0.1974212779"/>
    <n v="15193.429899999999"/>
    <x v="0"/>
    <x v="1"/>
    <x v="1"/>
    <x v="0"/>
    <n v="0.56582245359999994"/>
    <x v="1"/>
    <n v="115.00456373983738"/>
    <x v="0"/>
    <n v="0.42625857575921933"/>
    <x v="0"/>
    <n v="1.2787757272776581"/>
  </r>
  <r>
    <x v="41"/>
    <x v="7"/>
    <n v="14.78129021"/>
    <n v="5.4815712820000001E-2"/>
    <x v="0"/>
    <n v="0.37084525140000002"/>
    <n v="82435.537450000003"/>
    <x v="0"/>
    <x v="1"/>
    <x v="1"/>
    <x v="0"/>
    <n v="1.478129021"/>
    <x v="1"/>
    <n v="300.43272784552846"/>
    <x v="1"/>
    <n v="0.74956395260978637"/>
    <x v="1"/>
    <n v="1.4991279052195727"/>
  </r>
  <r>
    <x v="41"/>
    <x v="2"/>
    <n v="1.1540910609999999"/>
    <n v="2.6061085319999998E-3"/>
    <x v="0"/>
    <n v="0.2258148096"/>
    <n v="5124.8695959999995"/>
    <x v="0"/>
    <x v="1"/>
    <x v="1"/>
    <x v="0"/>
    <n v="0.11540910609999999"/>
    <x v="1"/>
    <n v="23.457135386178859"/>
    <x v="2"/>
    <n v="5.9992673621940808E-2"/>
    <x v="2"/>
    <n v="5.9992673621940808E-2"/>
  </r>
  <r>
    <x v="41"/>
    <x v="6"/>
    <n v="0.68561554469999997"/>
    <n v="1.24662453E-3"/>
    <x v="0"/>
    <n v="0.18182559300000001"/>
    <n v="17576.180479999999"/>
    <x v="0"/>
    <x v="1"/>
    <x v="1"/>
    <x v="0"/>
    <n v="6.8561554469999994E-2"/>
    <x v="1"/>
    <n v="13.935275298780487"/>
    <x v="3"/>
    <n v="5.7346811929137806E-2"/>
    <x v="1"/>
    <n v="0.11469362385827561"/>
  </r>
  <r>
    <x v="41"/>
    <x v="4"/>
    <n v="0.50607648640000003"/>
    <n v="4.6797077769999999E-3"/>
    <x v="0"/>
    <n v="0.9247036568"/>
    <n v="6708.0953749999999"/>
    <x v="0"/>
    <x v="1"/>
    <x v="1"/>
    <x v="0"/>
    <n v="5.0607648640000003E-2"/>
    <x v="1"/>
    <n v="10.286107447154471"/>
    <x v="4"/>
    <n v="4.4741659187274775E-2"/>
    <x v="2"/>
    <n v="4.4741659187274775E-2"/>
  </r>
  <r>
    <x v="42"/>
    <x v="0"/>
    <n v="10.095996"/>
    <n v="0.49279325959999998"/>
    <x v="0"/>
    <n v="4.8810762170000004"/>
    <n v="27109.706679999999"/>
    <x v="0"/>
    <x v="0"/>
    <x v="0"/>
    <x v="0"/>
    <n v="1.0095996"/>
    <x v="0"/>
    <n v="206.25119509703782"/>
    <x v="0"/>
    <n v="0.76445958153090365"/>
    <x v="0"/>
    <n v="2.2933787445927107"/>
  </r>
  <r>
    <x v="42"/>
    <x v="1"/>
    <n v="57.772257369999998"/>
    <n v="1.8319538259999999"/>
    <x v="0"/>
    <n v="3.170992289"/>
    <n v="440626.94620000001"/>
    <x v="0"/>
    <x v="0"/>
    <x v="0"/>
    <x v="0"/>
    <n v="5.7772257370000002"/>
    <x v="0"/>
    <n v="1180.2299769152198"/>
    <x v="1"/>
    <n v="2.9446121027799204"/>
    <x v="1"/>
    <n v="5.8892242055598407"/>
  </r>
  <r>
    <x v="42"/>
    <x v="2"/>
    <n v="6.7299276260000003"/>
    <n v="0.3250130108"/>
    <x v="0"/>
    <n v="4.8293685890000004"/>
    <n v="29884.991429999998"/>
    <x v="0"/>
    <x v="0"/>
    <x v="0"/>
    <x v="0"/>
    <n v="0.67299276260000007"/>
    <x v="0"/>
    <n v="137.48575334014302"/>
    <x v="2"/>
    <n v="0.35162596762184917"/>
    <x v="2"/>
    <n v="0.35162596762184917"/>
  </r>
  <r>
    <x v="42"/>
    <x v="3"/>
    <n v="6.909804888"/>
    <n v="0.35752077090000001"/>
    <x v="0"/>
    <n v="5.174108049"/>
    <n v="7239.0825519999999"/>
    <x v="0"/>
    <x v="0"/>
    <x v="0"/>
    <x v="0"/>
    <n v="0.69098048880000007"/>
    <x v="0"/>
    <n v="141.16046757916243"/>
    <x v="3"/>
    <n v="0.58090727398832276"/>
    <x v="1"/>
    <n v="1.1618145479766455"/>
  </r>
  <r>
    <x v="42"/>
    <x v="4"/>
    <n v="2.4989228969999999"/>
    <n v="0.14689428809999999"/>
    <x v="0"/>
    <n v="5.8783041389999999"/>
    <n v="33123.477529999996"/>
    <x v="0"/>
    <x v="0"/>
    <x v="0"/>
    <x v="0"/>
    <n v="0.24989228969999999"/>
    <x v="0"/>
    <n v="51.050518835546484"/>
    <x v="4"/>
    <n v="0.22205532333861019"/>
    <x v="2"/>
    <n v="0.22205532333861019"/>
  </r>
  <r>
    <x v="43"/>
    <x v="5"/>
    <n v="7.8791881750000003"/>
    <n v="0.1064776977"/>
    <x v="0"/>
    <n v="1.351379042"/>
    <n v="32408.27089"/>
    <x v="0"/>
    <x v="1"/>
    <x v="1"/>
    <x v="0"/>
    <n v="0.78791881750000003"/>
    <x v="1"/>
    <n v="160.14610111788619"/>
    <x v="0"/>
    <n v="0.59357339183797697"/>
    <x v="0"/>
    <n v="1.780720175513931"/>
  </r>
  <r>
    <x v="43"/>
    <x v="7"/>
    <n v="15.90968301"/>
    <n v="0.17721017119999999"/>
    <x v="0"/>
    <n v="1.1138510500000001"/>
    <n v="88728.605630000005"/>
    <x v="0"/>
    <x v="1"/>
    <x v="1"/>
    <x v="0"/>
    <n v="1.5909683010000002"/>
    <x v="1"/>
    <n v="323.36754085365857"/>
    <x v="1"/>
    <n v="0.80678511228177585"/>
    <x v="1"/>
    <n v="1.6135702245635517"/>
  </r>
  <r>
    <x v="43"/>
    <x v="2"/>
    <n v="1.5851480650000001"/>
    <n v="2.5782941430000001E-2"/>
    <x v="0"/>
    <n v="1.6265320569999999"/>
    <n v="7039.0261190000001"/>
    <x v="0"/>
    <x v="1"/>
    <x v="1"/>
    <x v="0"/>
    <n v="0.15851480650000002"/>
    <x v="1"/>
    <n v="32.21845660569106"/>
    <x v="2"/>
    <n v="8.2400144771588385E-2"/>
    <x v="2"/>
    <n v="8.2400144771588385E-2"/>
  </r>
  <r>
    <x v="43"/>
    <x v="6"/>
    <n v="1.737480361"/>
    <n v="3.0012934719999999E-2"/>
    <x v="0"/>
    <n v="1.7273826750000001"/>
    <n v="44541.388579999999"/>
    <x v="0"/>
    <x v="1"/>
    <x v="1"/>
    <x v="0"/>
    <n v="0.1737480361"/>
    <x v="1"/>
    <n v="35.314641483739841"/>
    <x v="3"/>
    <n v="0.14532774273143967"/>
    <x v="1"/>
    <n v="0.29065548546287934"/>
  </r>
  <r>
    <x v="43"/>
    <x v="4"/>
    <n v="1.5208138920000001"/>
    <n v="2.6889200169999999E-2"/>
    <x v="0"/>
    <n v="1.7680796000000001"/>
    <n v="20158.54304"/>
    <x v="0"/>
    <x v="1"/>
    <x v="1"/>
    <x v="0"/>
    <n v="0.15208138920000003"/>
    <x v="1"/>
    <n v="30.910851463414641"/>
    <x v="4"/>
    <n v="0.1344534643906683"/>
    <x v="2"/>
    <n v="0.1344534643906683"/>
  </r>
  <r>
    <x v="44"/>
    <x v="5"/>
    <n v="16.935902729999999"/>
    <n v="0.11500324319999999"/>
    <x v="0"/>
    <n v="0.67904997469999995"/>
    <n v="64163.429940000002"/>
    <x v="0"/>
    <x v="0"/>
    <x v="0"/>
    <x v="0"/>
    <n v="1.6935902729999999"/>
    <x v="0"/>
    <n v="345.98371256384064"/>
    <x v="0"/>
    <n v="1.2823710621343243"/>
    <x v="0"/>
    <n v="3.8471131864029728"/>
  </r>
  <r>
    <x v="44"/>
    <x v="7"/>
    <n v="157.49255410000001"/>
    <n v="2.6334844340000001"/>
    <x v="0"/>
    <n v="1.6721326599999999"/>
    <n v="828884.64130000002"/>
    <x v="0"/>
    <x v="0"/>
    <x v="0"/>
    <x v="0"/>
    <n v="15.749255410000002"/>
    <x v="0"/>
    <n v="3217.4168355464767"/>
    <x v="1"/>
    <n v="8.0272868330293079"/>
    <x v="1"/>
    <n v="16.054573666058616"/>
  </r>
  <r>
    <x v="44"/>
    <x v="2"/>
    <n v="8.472551782"/>
    <n v="7.0694185800000003E-2"/>
    <x v="0"/>
    <n v="0.83439071980000001"/>
    <n v="33615.048499999997"/>
    <x v="0"/>
    <x v="0"/>
    <x v="0"/>
    <x v="0"/>
    <n v="0.84725517820000007"/>
    <x v="0"/>
    <n v="173.08583824310526"/>
    <x v="2"/>
    <n v="0.44267477811535866"/>
    <x v="2"/>
    <n v="0.44267477811535866"/>
  </r>
  <r>
    <x v="44"/>
    <x v="3"/>
    <n v="14.50579557"/>
    <n v="7.8968093850000004E-2"/>
    <x v="0"/>
    <n v="0.54438995430000003"/>
    <n v="13940.531220000001"/>
    <x v="0"/>
    <x v="0"/>
    <x v="0"/>
    <x v="0"/>
    <n v="1.4505795570000002"/>
    <x v="0"/>
    <n v="296.33903105209407"/>
    <x v="3"/>
    <n v="1.219502185399564"/>
    <x v="1"/>
    <n v="2.439004370799128"/>
  </r>
  <r>
    <x v="44"/>
    <x v="4"/>
    <n v="4.6679138590000004"/>
    <n v="3.1073149040000001E-2"/>
    <x v="0"/>
    <n v="0.66567528819999999"/>
    <n v="54738.049120000003"/>
    <x v="0"/>
    <x v="0"/>
    <x v="0"/>
    <x v="0"/>
    <n v="0.46679138590000008"/>
    <x v="0"/>
    <n v="95.36085513789584"/>
    <x v="4"/>
    <n v="0.41479275832055601"/>
    <x v="2"/>
    <n v="0.41479275832055601"/>
  </r>
  <r>
    <x v="45"/>
    <x v="0"/>
    <n v="9.4002650350000003"/>
    <n v="0.20110067449999999"/>
    <x v="0"/>
    <n v="2.1393085599999999"/>
    <n v="22735.320009999999"/>
    <x v="0"/>
    <x v="1"/>
    <x v="1"/>
    <x v="0"/>
    <n v="0.94002650350000005"/>
    <x v="1"/>
    <n v="191.06229745934959"/>
    <x v="0"/>
    <n v="0.70816270370403855"/>
    <x v="0"/>
    <n v="2.1244881111121154"/>
  </r>
  <r>
    <x v="45"/>
    <x v="1"/>
    <n v="43.399892549999997"/>
    <n v="1.0389330050000001"/>
    <x v="0"/>
    <n v="2.3938607780000001"/>
    <n v="314851.43119999999"/>
    <x v="0"/>
    <x v="1"/>
    <x v="1"/>
    <x v="0"/>
    <n v="4.3399892549999999"/>
    <x v="1"/>
    <n v="882.11163719512194"/>
    <x v="1"/>
    <n v="2.2008224275719717"/>
    <x v="1"/>
    <n v="4.4016448551439433"/>
  </r>
  <r>
    <x v="45"/>
    <x v="2"/>
    <n v="3.1401461340000001"/>
    <n v="4.9024831079999998E-2"/>
    <x v="0"/>
    <n v="1.5612276940000001"/>
    <n v="12458.603649999999"/>
    <x v="0"/>
    <x v="1"/>
    <x v="1"/>
    <x v="0"/>
    <n v="0.31401461340000003"/>
    <x v="1"/>
    <n v="63.824108414634154"/>
    <x v="2"/>
    <n v="0.16323301384816921"/>
    <x v="2"/>
    <n v="0.16323301384816921"/>
  </r>
  <r>
    <x v="45"/>
    <x v="3"/>
    <n v="4.518792522"/>
    <n v="0.10476989840000001"/>
    <x v="0"/>
    <n v="2.3185374830000001"/>
    <n v="4342.7034350000004"/>
    <x v="0"/>
    <x v="1"/>
    <x v="1"/>
    <x v="0"/>
    <n v="0.45187925220000003"/>
    <x v="1"/>
    <n v="91.845376463414638"/>
    <x v="3"/>
    <n v="0.37796451219512195"/>
    <x v="1"/>
    <n v="0.7559290243902439"/>
  </r>
  <r>
    <x v="45"/>
    <x v="4"/>
    <n v="2.6409228429999998"/>
    <n v="7.7738152620000001E-2"/>
    <x v="0"/>
    <n v="2.9435980239999999"/>
    <n v="30968.644390000001"/>
    <x v="0"/>
    <x v="1"/>
    <x v="1"/>
    <x v="0"/>
    <n v="0.26409228429999998"/>
    <x v="1"/>
    <n v="53.677293556910563"/>
    <x v="4"/>
    <n v="0.23348105070426517"/>
    <x v="2"/>
    <n v="0.23348105070426517"/>
  </r>
  <r>
    <x v="46"/>
    <x v="0"/>
    <n v="2.3137693330000002"/>
    <n v="4.2225089360000002E-2"/>
    <x v="0"/>
    <n v="1.8249480950000001"/>
    <n v="5596.0428780000002"/>
    <x v="0"/>
    <x v="0"/>
    <x v="0"/>
    <x v="0"/>
    <n v="0.23137693330000003"/>
    <x v="0"/>
    <n v="47.268014974463753"/>
    <x v="0"/>
    <n v="0.17519649731083672"/>
    <x v="0"/>
    <n v="0.52558949193251014"/>
  </r>
  <r>
    <x v="46"/>
    <x v="1"/>
    <n v="194.68550809999999"/>
    <n v="4.6160367070000001"/>
    <x v="0"/>
    <n v="2.3710222449999998"/>
    <n v="1412377.0190000001"/>
    <x v="0"/>
    <x v="0"/>
    <x v="0"/>
    <x v="0"/>
    <n v="19.46855081"/>
    <x v="0"/>
    <n v="3977.2320347293162"/>
    <x v="1"/>
    <n v="9.9229860400921037"/>
    <x v="1"/>
    <n v="19.845972080184207"/>
  </r>
  <r>
    <x v="46"/>
    <x v="2"/>
    <n v="7.3862370449999997"/>
    <n v="0.1011208792"/>
    <x v="0"/>
    <n v="1.3690445979999999"/>
    <n v="29305.069230000001"/>
    <x v="0"/>
    <x v="0"/>
    <x v="0"/>
    <x v="0"/>
    <n v="0.73862370450000003"/>
    <x v="0"/>
    <n v="150.89350449438206"/>
    <x v="2"/>
    <n v="0.38591689128997969"/>
    <x v="2"/>
    <n v="0.38591689128997969"/>
  </r>
  <r>
    <x v="46"/>
    <x v="3"/>
    <n v="5.0947639039999997"/>
    <n v="9.6610002279999996E-2"/>
    <x v="0"/>
    <n v="1.896260633"/>
    <n v="4896.2302650000001"/>
    <x v="0"/>
    <x v="0"/>
    <x v="0"/>
    <x v="0"/>
    <n v="0.50947639040000003"/>
    <x v="0"/>
    <n v="104.0809786312564"/>
    <x v="3"/>
    <n v="0.4283167844907671"/>
    <x v="1"/>
    <n v="0.8566335689815342"/>
  </r>
  <r>
    <x v="46"/>
    <x v="4"/>
    <n v="3.612312449"/>
    <n v="8.7718650240000001E-2"/>
    <x v="0"/>
    <n v="2.4283240020000001"/>
    <n v="42359.594080000003"/>
    <x v="0"/>
    <x v="0"/>
    <x v="0"/>
    <x v="0"/>
    <n v="0.36123124490000003"/>
    <x v="0"/>
    <n v="73.79596422880492"/>
    <x v="4"/>
    <n v="0.32099157994260513"/>
    <x v="2"/>
    <n v="0.32099157994260513"/>
  </r>
  <r>
    <x v="47"/>
    <x v="5"/>
    <n v="4.7769709159999998"/>
    <n v="6.20752226E-2"/>
    <x v="0"/>
    <n v="1.299468297"/>
    <n v="18098.05143"/>
    <x v="0"/>
    <x v="1"/>
    <x v="1"/>
    <x v="0"/>
    <n v="0.47769709160000001"/>
    <x v="1"/>
    <n v="97.092904796747973"/>
    <x v="0"/>
    <n v="0.35986992141122304"/>
    <x v="0"/>
    <n v="1.0796097642336691"/>
  </r>
  <r>
    <x v="47"/>
    <x v="7"/>
    <n v="81.978404499999996"/>
    <n v="1.904846118"/>
    <x v="0"/>
    <n v="2.3235950129999998"/>
    <n v="431453.03470000002"/>
    <x v="0"/>
    <x v="1"/>
    <x v="1"/>
    <x v="0"/>
    <n v="8.1978404499999993"/>
    <x v="1"/>
    <n v="1666.2277337398373"/>
    <x v="1"/>
    <n v="4.1571511033652788"/>
    <x v="1"/>
    <n v="8.3143022067305576"/>
  </r>
  <r>
    <x v="47"/>
    <x v="2"/>
    <n v="4.9360586739999999"/>
    <n v="3.162594245E-2"/>
    <x v="0"/>
    <n v="0.64071244969999996"/>
    <n v="19583.928899999999"/>
    <x v="0"/>
    <x v="1"/>
    <x v="1"/>
    <x v="0"/>
    <n v="0.49360586740000001"/>
    <x v="1"/>
    <n v="100.32639581300813"/>
    <x v="2"/>
    <n v="0.25658924760360136"/>
    <x v="2"/>
    <n v="0.25658924760360136"/>
  </r>
  <r>
    <x v="47"/>
    <x v="3"/>
    <n v="4.0500061680000004"/>
    <n v="3.9448832400000002E-2"/>
    <x v="0"/>
    <n v="0.97404376110000002"/>
    <n v="3892.1848279999999"/>
    <x v="0"/>
    <x v="1"/>
    <x v="1"/>
    <x v="0"/>
    <n v="0.40500061680000005"/>
    <x v="1"/>
    <n v="82.31719853658538"/>
    <x v="3"/>
    <n v="0.3387539034427382"/>
    <x v="1"/>
    <n v="0.6775078068854764"/>
  </r>
  <r>
    <x v="47"/>
    <x v="4"/>
    <n v="2.837702073"/>
    <n v="8.3120613800000007E-2"/>
    <x v="0"/>
    <n v="2.929152239"/>
    <n v="33276.165789999999"/>
    <x v="0"/>
    <x v="1"/>
    <x v="1"/>
    <x v="0"/>
    <n v="0.28377020730000002"/>
    <x v="1"/>
    <n v="57.676871402439026"/>
    <x v="4"/>
    <n v="0.25087808352518065"/>
    <x v="2"/>
    <n v="0.25087808352518065"/>
  </r>
  <r>
    <x v="48"/>
    <x v="0"/>
    <n v="25.45210522"/>
    <n v="0.93636240950000005"/>
    <x v="0"/>
    <n v="3.678919294"/>
    <n v="61558.025730000001"/>
    <x v="0"/>
    <x v="0"/>
    <x v="0"/>
    <x v="0"/>
    <n v="2.5452105220000001"/>
    <x v="0"/>
    <n v="519.96129152196124"/>
    <x v="0"/>
    <n v="1.9272101242474471"/>
    <x v="0"/>
    <n v="5.7816303727423417"/>
  </r>
  <r>
    <x v="48"/>
    <x v="7"/>
    <n v="21.47932097"/>
    <n v="0.83021658379999996"/>
    <x v="0"/>
    <n v="3.8651900810000002"/>
    <n v="113045.84759999999"/>
    <x v="0"/>
    <x v="0"/>
    <x v="0"/>
    <x v="0"/>
    <n v="2.147932097"/>
    <x v="0"/>
    <n v="438.80124555669056"/>
    <x v="1"/>
    <n v="1.0947861718936418"/>
    <x v="1"/>
    <n v="2.1895723437872836"/>
  </r>
  <r>
    <x v="48"/>
    <x v="2"/>
    <n v="6.8477472109999997"/>
    <n v="0.17711990959999999"/>
    <x v="0"/>
    <n v="2.5865427580000002"/>
    <n v="27168.598139999998"/>
    <x v="0"/>
    <x v="0"/>
    <x v="0"/>
    <x v="0"/>
    <n v="0.68477472110000004"/>
    <x v="0"/>
    <n v="139.89269072522984"/>
    <x v="2"/>
    <n v="0.35778181771158529"/>
    <x v="2"/>
    <n v="0.35778181771158529"/>
  </r>
  <r>
    <x v="48"/>
    <x v="3"/>
    <n v="3.900325671"/>
    <n v="0.14569011549999999"/>
    <x v="0"/>
    <n v="3.7353320679999999"/>
    <n v="3748.3371059999999"/>
    <x v="0"/>
    <x v="0"/>
    <x v="0"/>
    <x v="0"/>
    <n v="0.3900325671"/>
    <x v="0"/>
    <n v="79.679788988764059"/>
    <x v="3"/>
    <n v="0.32790036620890561"/>
    <x v="1"/>
    <n v="0.65580073241781123"/>
  </r>
  <r>
    <x v="48"/>
    <x v="4"/>
    <n v="3.0945265790000001"/>
    <n v="0.1409457449"/>
    <x v="0"/>
    <n v="4.5546787650000002"/>
    <n v="36287.805"/>
    <x v="0"/>
    <x v="0"/>
    <x v="0"/>
    <x v="0"/>
    <n v="0.30945265790000004"/>
    <x v="0"/>
    <n v="63.218111930541383"/>
    <x v="4"/>
    <n v="0.27498091313850098"/>
    <x v="2"/>
    <n v="0.27498091313850098"/>
  </r>
  <r>
    <x v="49"/>
    <x v="0"/>
    <n v="59.234843499999997"/>
    <n v="1.2796078829999999"/>
    <x v="0"/>
    <n v="2.1602283500000001"/>
    <n v="143264.37789999999"/>
    <x v="0"/>
    <x v="1"/>
    <x v="1"/>
    <x v="0"/>
    <n v="5.9234843499999998"/>
    <x v="1"/>
    <n v="1203.9602337398373"/>
    <x v="0"/>
    <n v="4.4624174712373517"/>
    <x v="0"/>
    <n v="13.387252413712055"/>
  </r>
  <r>
    <x v="49"/>
    <x v="1"/>
    <n v="51.566610279999999"/>
    <n v="1.253832442"/>
    <x v="0"/>
    <n v="2.4314812140000002"/>
    <n v="374098.18540000002"/>
    <x v="0"/>
    <x v="1"/>
    <x v="1"/>
    <x v="0"/>
    <n v="5.1566610280000003"/>
    <x v="1"/>
    <n v="1048.1018349593496"/>
    <x v="1"/>
    <n v="2.6149592948263507"/>
    <x v="1"/>
    <n v="5.2299185896527014"/>
  </r>
  <r>
    <x v="49"/>
    <x v="2"/>
    <n v="2.3304467469999999"/>
    <n v="5.8066449589999999E-2"/>
    <x v="0"/>
    <n v="2.4916445600000001"/>
    <n v="9246.1022869999997"/>
    <x v="0"/>
    <x v="1"/>
    <x v="1"/>
    <x v="0"/>
    <n v="0.23304467470000001"/>
    <x v="1"/>
    <n v="47.36680380081301"/>
    <x v="2"/>
    <n v="0.12114272071819185"/>
    <x v="2"/>
    <n v="0.12114272071819185"/>
  </r>
  <r>
    <x v="49"/>
    <x v="3"/>
    <n v="10.455533320000001"/>
    <n v="0.20604441300000001"/>
    <x v="0"/>
    <n v="1.97067339"/>
    <n v="10048.10029"/>
    <x v="0"/>
    <x v="1"/>
    <x v="1"/>
    <x v="0"/>
    <n v="1.0455533320000001"/>
    <x v="1"/>
    <n v="212.51083983739841"/>
    <x v="3"/>
    <n v="0.87453020509217461"/>
    <x v="1"/>
    <n v="1.7490604101843492"/>
  </r>
  <r>
    <x v="49"/>
    <x v="4"/>
    <n v="2.4524858090000001"/>
    <n v="6.0213867519999999E-2"/>
    <x v="0"/>
    <n v="2.4552177749999999"/>
    <n v="28758.94731"/>
    <x v="0"/>
    <x v="1"/>
    <x v="1"/>
    <x v="0"/>
    <n v="0.24524858090000001"/>
    <x v="1"/>
    <n v="49.847272540650408"/>
    <x v="4"/>
    <n v="0.21682154215158944"/>
    <x v="2"/>
    <n v="0.21682154215158944"/>
  </r>
  <r>
    <x v="50"/>
    <x v="5"/>
    <n v="0.7552880636"/>
    <n v="6.2458753400000001E-3"/>
    <x v="0"/>
    <n v="0.82695274050000001"/>
    <n v="3106.6119530000001"/>
    <x v="0"/>
    <x v="0"/>
    <x v="0"/>
    <x v="0"/>
    <n v="7.5528806360000006E-2"/>
    <x v="0"/>
    <n v="15.429786794688461"/>
    <x v="0"/>
    <n v="5.7189721255331588E-2"/>
    <x v="0"/>
    <n v="0.17156916376599476"/>
  </r>
  <r>
    <x v="50"/>
    <x v="7"/>
    <n v="88.303853599999997"/>
    <n v="0.3073750455"/>
    <x v="0"/>
    <n v="0.348087918"/>
    <n v="492472.27600000001"/>
    <x v="0"/>
    <x v="0"/>
    <x v="0"/>
    <x v="0"/>
    <n v="8.8303853599999993"/>
    <x v="0"/>
    <n v="1803.9602369765066"/>
    <x v="1"/>
    <n v="4.5007864997792142"/>
    <x v="1"/>
    <n v="9.0015729995584284"/>
  </r>
  <r>
    <x v="50"/>
    <x v="2"/>
    <n v="3.8804397380000002"/>
    <n v="3.8905599710000002E-2"/>
    <x v="0"/>
    <n v="1.002608012"/>
    <n v="17231.523840000002"/>
    <x v="0"/>
    <x v="0"/>
    <x v="0"/>
    <x v="0"/>
    <n v="0.38804397380000005"/>
    <x v="0"/>
    <n v="79.273539080694604"/>
    <x v="2"/>
    <n v="0.20274562424730078"/>
    <x v="2"/>
    <n v="0.20274562424730078"/>
  </r>
  <r>
    <x v="50"/>
    <x v="3"/>
    <n v="6.0396612459999997"/>
    <n v="2.9294475510000001E-2"/>
    <x v="0"/>
    <n v="0.48503507600000001"/>
    <n v="6327.4733589999996"/>
    <x v="0"/>
    <x v="0"/>
    <x v="0"/>
    <x v="0"/>
    <n v="0.60396612459999999"/>
    <x v="0"/>
    <n v="123.38429511746682"/>
    <x v="3"/>
    <n v="0.50775430089492524"/>
    <x v="1"/>
    <n v="1.0155086017898505"/>
  </r>
  <r>
    <x v="50"/>
    <x v="4"/>
    <n v="1.31647161"/>
    <n v="8.2557823959999999E-3"/>
    <x v="0"/>
    <n v="0.62711435110000002"/>
    <n v="17449.96528"/>
    <x v="0"/>
    <x v="0"/>
    <x v="0"/>
    <x v="0"/>
    <n v="0.13164716100000001"/>
    <x v="0"/>
    <n v="26.894210623084785"/>
    <x v="4"/>
    <n v="0.11698221236661499"/>
    <x v="2"/>
    <n v="0.11698221236661499"/>
  </r>
  <r>
    <x v="51"/>
    <x v="5"/>
    <n v="2.1242971339999999"/>
    <n v="1.0714285029999999E-2"/>
    <x v="0"/>
    <n v="0.50436847350000003"/>
    <n v="8737.5495329999994"/>
    <x v="0"/>
    <x v="1"/>
    <x v="1"/>
    <x v="0"/>
    <n v="0.2124297134"/>
    <x v="1"/>
    <n v="43.176771016260162"/>
    <x v="0"/>
    <n v="0.16003250932639052"/>
    <x v="0"/>
    <n v="0.48009752797917155"/>
  </r>
  <r>
    <x v="51"/>
    <x v="1"/>
    <n v="38.191868040000003"/>
    <n v="0.1058868598"/>
    <x v="0"/>
    <n v="0.27724975299999999"/>
    <n v="291288.01520000002"/>
    <x v="0"/>
    <x v="1"/>
    <x v="1"/>
    <x v="0"/>
    <n v="3.8191868040000005"/>
    <x v="1"/>
    <n v="776.25748048780497"/>
    <x v="1"/>
    <n v="1.936721839494536"/>
    <x v="1"/>
    <n v="3.873443678989072"/>
  </r>
  <r>
    <x v="51"/>
    <x v="2"/>
    <n v="2.4255241179999998"/>
    <n v="4.2355655979999997E-2"/>
    <x v="0"/>
    <n v="1.7462475710000001"/>
    <n v="10770.809359999999"/>
    <x v="0"/>
    <x v="1"/>
    <x v="1"/>
    <x v="0"/>
    <n v="0.24255241179999998"/>
    <x v="1"/>
    <n v="49.299270691056904"/>
    <x v="2"/>
    <n v="0.12608509128147544"/>
    <x v="2"/>
    <n v="0.12608509128147544"/>
  </r>
  <r>
    <x v="51"/>
    <x v="3"/>
    <n v="2.5754786219999999"/>
    <n v="1.89097646E-2"/>
    <x v="0"/>
    <n v="0.73422331819999997"/>
    <n v="2698.2096689999998"/>
    <x v="0"/>
    <x v="1"/>
    <x v="1"/>
    <x v="0"/>
    <n v="0.25754786219999998"/>
    <x v="1"/>
    <n v="52.347126463414632"/>
    <x v="3"/>
    <n v="0.21542027351199439"/>
    <x v="1"/>
    <n v="0.43084054702398877"/>
  </r>
  <r>
    <x v="51"/>
    <x v="4"/>
    <n v="1.0318381089999999"/>
    <n v="1.498428833E-2"/>
    <x v="0"/>
    <n v="1.4521937300000001"/>
    <n v="13677.11924"/>
    <x v="0"/>
    <x v="1"/>
    <x v="1"/>
    <x v="0"/>
    <n v="0.10318381090000001"/>
    <x v="1"/>
    <n v="20.972319288617886"/>
    <x v="4"/>
    <n v="9.1223659367628912E-2"/>
    <x v="2"/>
    <n v="9.1223659367628912E-2"/>
  </r>
  <r>
    <x v="52"/>
    <x v="5"/>
    <n v="7.7152904690000002"/>
    <n v="6.0834321609999999E-2"/>
    <x v="0"/>
    <n v="0.78849036029999997"/>
    <n v="31734.135289999998"/>
    <x v="0"/>
    <x v="0"/>
    <x v="0"/>
    <x v="0"/>
    <n v="0.77152904690000002"/>
    <x v="0"/>
    <n v="157.61573991828399"/>
    <x v="0"/>
    <n v="0.58419473653922904"/>
    <x v="0"/>
    <n v="1.7525842096176871"/>
  </r>
  <r>
    <x v="52"/>
    <x v="7"/>
    <n v="17.651574669999999"/>
    <n v="0.118039559"/>
    <x v="0"/>
    <n v="0.66871971029999999"/>
    <n v="98443.168669999999"/>
    <x v="0"/>
    <x v="0"/>
    <x v="0"/>
    <x v="0"/>
    <n v="1.7651574669999999"/>
    <x v="0"/>
    <n v="360.60418120531153"/>
    <x v="1"/>
    <n v="0.89968858363142523"/>
    <x v="1"/>
    <n v="1.7993771672628505"/>
  </r>
  <r>
    <x v="52"/>
    <x v="2"/>
    <n v="2.9792434800000001"/>
    <n v="5.9104901420000001E-2"/>
    <x v="0"/>
    <n v="1.983889596"/>
    <n v="13229.66171"/>
    <x v="0"/>
    <x v="0"/>
    <x v="0"/>
    <x v="0"/>
    <n v="0.29792434800000001"/>
    <x v="0"/>
    <n v="60.862992441266606"/>
    <x v="2"/>
    <n v="0.15565982721551561"/>
    <x v="2"/>
    <n v="0.15565982721551561"/>
  </r>
  <r>
    <x v="52"/>
    <x v="3"/>
    <n v="2.0322014410000002"/>
    <n v="2.6571760940000001E-2"/>
    <x v="0"/>
    <n v="1.307535779"/>
    <n v="2129.0433280000002"/>
    <x v="0"/>
    <x v="0"/>
    <x v="0"/>
    <x v="0"/>
    <n v="0.20322014410000003"/>
    <x v="0"/>
    <n v="41.515861920326877"/>
    <x v="3"/>
    <n v="0.1708471683964069"/>
    <x v="1"/>
    <n v="0.3416943367928138"/>
  </r>
  <r>
    <x v="52"/>
    <x v="4"/>
    <n v="1.6869768869999999"/>
    <n v="1.9980906869999999E-2"/>
    <x v="0"/>
    <n v="1.1844209020000001"/>
    <n v="22361.050469999998"/>
    <x v="0"/>
    <x v="0"/>
    <x v="0"/>
    <x v="0"/>
    <n v="0.16869768870000001"/>
    <x v="0"/>
    <n v="34.463266332992859"/>
    <x v="4"/>
    <n v="0.14990546469331387"/>
    <x v="2"/>
    <n v="0.14990546469331387"/>
  </r>
  <r>
    <x v="53"/>
    <x v="5"/>
    <n v="3.6862564459999998"/>
    <n v="0.1629061151"/>
    <x v="0"/>
    <n v="4.419283289"/>
    <n v="15162.12011"/>
    <x v="0"/>
    <x v="1"/>
    <x v="1"/>
    <x v="0"/>
    <n v="0.36862564460000002"/>
    <x v="1"/>
    <n v="74.923911504065046"/>
    <x v="0"/>
    <n v="0.27770167347689045"/>
    <x v="0"/>
    <n v="0.83310502043067136"/>
  </r>
  <r>
    <x v="53"/>
    <x v="7"/>
    <n v="10.36378646"/>
    <n v="0.42819118150000002"/>
    <x v="0"/>
    <n v="4.1316094589999999"/>
    <n v="57799.034760000002"/>
    <x v="0"/>
    <x v="1"/>
    <x v="1"/>
    <x v="0"/>
    <n v="1.036378646"/>
    <x v="1"/>
    <n v="210.6460662601626"/>
    <x v="1"/>
    <n v="0.52555092502722633"/>
    <x v="1"/>
    <n v="1.0511018500544527"/>
  </r>
  <r>
    <x v="53"/>
    <x v="2"/>
    <n v="1.727929515"/>
    <n v="5.528456474E-2"/>
    <x v="0"/>
    <n v="3.1994687439999998"/>
    <n v="7673.0630110000002"/>
    <x v="0"/>
    <x v="1"/>
    <x v="1"/>
    <x v="0"/>
    <n v="0.17279295150000001"/>
    <x v="1"/>
    <n v="35.120518597560981"/>
    <x v="2"/>
    <n v="8.9822298203480769E-2"/>
    <x v="2"/>
    <n v="8.9822298203480769E-2"/>
  </r>
  <r>
    <x v="53"/>
    <x v="6"/>
    <n v="1.161544975"/>
    <n v="5.4519961759999999E-2"/>
    <x v="0"/>
    <n v="4.6937452210000004"/>
    <n v="29776.92714"/>
    <x v="0"/>
    <x v="1"/>
    <x v="1"/>
    <x v="0"/>
    <n v="0.11615449750000001"/>
    <x v="1"/>
    <n v="23.608637703252032"/>
    <x v="3"/>
    <n v="9.7154887667703846E-2"/>
    <x v="1"/>
    <n v="0.19430977533540769"/>
  </r>
  <r>
    <x v="53"/>
    <x v="4"/>
    <n v="1.6171051999999999"/>
    <n v="6.6805677059999999E-2"/>
    <x v="0"/>
    <n v="4.1311893050000004"/>
    <n v="21434.89414"/>
    <x v="0"/>
    <x v="1"/>
    <x v="1"/>
    <x v="0"/>
    <n v="0.16171052"/>
    <x v="1"/>
    <n v="32.867991869918697"/>
    <x v="4"/>
    <n v="0.14296647181347846"/>
    <x v="2"/>
    <n v="0.14296647181347846"/>
  </r>
  <r>
    <x v="54"/>
    <x v="5"/>
    <n v="0.99498663269999998"/>
    <n v="2.914396231E-2"/>
    <x v="0"/>
    <n v="2.9290807879999998"/>
    <n v="3769.6104019999998"/>
    <x v="0"/>
    <x v="0"/>
    <x v="0"/>
    <x v="0"/>
    <n v="9.949866327000001E-2"/>
    <x v="0"/>
    <n v="20.326591066394283"/>
    <x v="0"/>
    <n v="7.5339477636746782E-2"/>
    <x v="0"/>
    <n v="0.22601843291024035"/>
  </r>
  <r>
    <x v="54"/>
    <x v="1"/>
    <n v="181.42832150000001"/>
    <n v="3.76847288"/>
    <x v="0"/>
    <n v="2.0771138979999999"/>
    <n v="1316200.6470000001"/>
    <x v="0"/>
    <x v="0"/>
    <x v="0"/>
    <x v="0"/>
    <n v="18.14283215"/>
    <x v="0"/>
    <n v="3706.4008478038822"/>
    <x v="1"/>
    <n v="9.2472763848304247"/>
    <x v="1"/>
    <n v="18.494552769660849"/>
  </r>
  <r>
    <x v="54"/>
    <x v="2"/>
    <n v="8.3403082699999995"/>
    <n v="0.2222825246"/>
    <x v="0"/>
    <n v="2.6651595769999998"/>
    <n v="33090.369250000003"/>
    <x v="0"/>
    <x v="0"/>
    <x v="0"/>
    <x v="0"/>
    <n v="0.83403082699999997"/>
    <x v="0"/>
    <n v="170.38423432073546"/>
    <x v="2"/>
    <n v="0.43576530516812134"/>
    <x v="2"/>
    <n v="0.43576530516812134"/>
  </r>
  <r>
    <x v="54"/>
    <x v="6"/>
    <n v="11.093552300000001"/>
    <n v="0.24601453109999999"/>
    <x v="0"/>
    <n v="2.2176352929999998"/>
    <n v="262956.4644"/>
    <x v="0"/>
    <x v="0"/>
    <x v="0"/>
    <x v="0"/>
    <n v="1.10935523"/>
    <x v="0"/>
    <n v="226.63028192032689"/>
    <x v="3"/>
    <n v="0.93263490502192137"/>
    <x v="1"/>
    <n v="1.8652698100438427"/>
  </r>
  <r>
    <x v="54"/>
    <x v="4"/>
    <n v="4.0236500089999998"/>
    <n v="0.10255967539999999"/>
    <x v="0"/>
    <n v="2.5489213820000001"/>
    <n v="47183.122589999999"/>
    <x v="0"/>
    <x v="0"/>
    <x v="0"/>
    <x v="0"/>
    <n v="0.40236500089999999"/>
    <x v="0"/>
    <n v="82.199183023493376"/>
    <x v="4"/>
    <n v="0.35754320584381633"/>
    <x v="2"/>
    <n v="0.35754320584381633"/>
  </r>
  <r>
    <x v="55"/>
    <x v="5"/>
    <n v="0.95867037789999998"/>
    <n v="1.1765770890000001E-2"/>
    <x v="0"/>
    <n v="1.227300974"/>
    <n v="3943.1536110000002"/>
    <x v="0"/>
    <x v="1"/>
    <x v="1"/>
    <x v="0"/>
    <n v="9.5867037789999998E-2"/>
    <x v="1"/>
    <n v="19.485170282520325"/>
    <x v="0"/>
    <n v="7.2220794227280671E-2"/>
    <x v="0"/>
    <n v="0.21666238268184201"/>
  </r>
  <r>
    <x v="55"/>
    <x v="1"/>
    <n v="13.4521233"/>
    <n v="5.4328894119999999E-2"/>
    <x v="0"/>
    <n v="0.40386854109999998"/>
    <n v="102598.8646"/>
    <x v="0"/>
    <x v="1"/>
    <x v="1"/>
    <x v="0"/>
    <n v="1.3452123300000001"/>
    <x v="1"/>
    <n v="273.41714024390245"/>
    <x v="1"/>
    <n v="0.68216147362566415"/>
    <x v="1"/>
    <n v="1.3643229472513283"/>
  </r>
  <r>
    <x v="55"/>
    <x v="2"/>
    <n v="0.71231102010000003"/>
    <n v="8.5139970059999997E-3"/>
    <x v="0"/>
    <n v="1.195263974"/>
    <n v="3163.0962340000001"/>
    <x v="0"/>
    <x v="1"/>
    <x v="1"/>
    <x v="0"/>
    <n v="7.1231102010000005E-2"/>
    <x v="1"/>
    <n v="14.477866262195123"/>
    <x v="2"/>
    <n v="3.7027790951905684E-2"/>
    <x v="2"/>
    <n v="3.7027790951905684E-2"/>
  </r>
  <r>
    <x v="55"/>
    <x v="3"/>
    <n v="0.55876503609999995"/>
    <n v="5.4250811640000002E-3"/>
    <x v="0"/>
    <n v="0.97090562469999997"/>
    <n v="585.39224899999999"/>
    <x v="0"/>
    <x v="1"/>
    <x v="1"/>
    <x v="0"/>
    <n v="5.5876503609999996E-2"/>
    <x v="1"/>
    <n v="11.357012928861788"/>
    <x v="3"/>
    <n v="4.6736678719595838E-2"/>
    <x v="1"/>
    <n v="9.3473357439191676E-2"/>
  </r>
  <r>
    <x v="55"/>
    <x v="4"/>
    <n v="0.78078870300000003"/>
    <n v="1.297162319E-2"/>
    <x v="0"/>
    <n v="1.661348729"/>
    <n v="10349.433789999999"/>
    <x v="0"/>
    <x v="1"/>
    <x v="1"/>
    <x v="0"/>
    <n v="7.8078870300000006E-2"/>
    <x v="1"/>
    <n v="15.869689085365854"/>
    <x v="4"/>
    <n v="6.9028660658398661E-2"/>
    <x v="2"/>
    <n v="6.9028660658398661E-2"/>
  </r>
  <r>
    <x v="56"/>
    <x v="5"/>
    <n v="34.039273219999998"/>
    <n v="0.21078762279999999"/>
    <x v="0"/>
    <n v="0.61924830590000002"/>
    <n v="140008.58499999999"/>
    <x v="0"/>
    <x v="0"/>
    <x v="0"/>
    <x v="0"/>
    <n v="3.4039273219999999"/>
    <x v="0"/>
    <n v="695.38862553626154"/>
    <x v="0"/>
    <n v="2.5774226298601244"/>
    <x v="0"/>
    <n v="7.7322678895803731"/>
  </r>
  <r>
    <x v="56"/>
    <x v="7"/>
    <n v="7.3384281920000003"/>
    <n v="4.1801941160000002E-2"/>
    <x v="0"/>
    <n v="0.56963071740000004"/>
    <n v="40926.554020000003"/>
    <x v="0"/>
    <x v="0"/>
    <x v="0"/>
    <x v="0"/>
    <n v="0.73384281920000005"/>
    <x v="0"/>
    <n v="149.91681699693567"/>
    <x v="1"/>
    <n v="0.37403462238201557"/>
    <x v="1"/>
    <n v="0.74806924476403114"/>
  </r>
  <r>
    <x v="56"/>
    <x v="2"/>
    <n v="5.4453757029999998"/>
    <n v="2.8475685810000002E-2"/>
    <x v="0"/>
    <n v="0.52293335419999998"/>
    <n v="24180.795880000001"/>
    <x v="0"/>
    <x v="0"/>
    <x v="0"/>
    <x v="0"/>
    <n v="0.54453757030000005"/>
    <x v="0"/>
    <n v="111.24363029622066"/>
    <x v="2"/>
    <n v="0.28451056341744413"/>
    <x v="2"/>
    <n v="0.28451056341744413"/>
  </r>
  <r>
    <x v="56"/>
    <x v="6"/>
    <n v="2.3971901830000002"/>
    <n v="1.848409292E-2"/>
    <x v="0"/>
    <n v="0.7710732777"/>
    <n v="61453.459779999997"/>
    <x v="0"/>
    <x v="0"/>
    <x v="0"/>
    <x v="0"/>
    <n v="0.23971901830000003"/>
    <x v="0"/>
    <n v="48.972220286006142"/>
    <x v="3"/>
    <n v="0.20153177072430511"/>
    <x v="1"/>
    <n v="0.40306354144861023"/>
  </r>
  <r>
    <x v="56"/>
    <x v="4"/>
    <n v="2.0612195020000001"/>
    <n v="1.5918233309999998E-2"/>
    <x v="0"/>
    <n v="0.77227259400000003"/>
    <n v="27321.674439999999"/>
    <x v="0"/>
    <x v="0"/>
    <x v="0"/>
    <x v="0"/>
    <n v="0.20612195020000001"/>
    <x v="0"/>
    <n v="42.108672155260479"/>
    <x v="4"/>
    <n v="0.18316081842218565"/>
    <x v="2"/>
    <n v="0.18316081842218565"/>
  </r>
  <r>
    <x v="57"/>
    <x v="5"/>
    <n v="21.679737769999999"/>
    <n v="0.24107140520000001"/>
    <x v="0"/>
    <n v="1.111966426"/>
    <n v="89171.980519999997"/>
    <x v="0"/>
    <x v="1"/>
    <x v="1"/>
    <x v="0"/>
    <n v="2.1679737769999998"/>
    <x v="1"/>
    <n v="440.64507662601625"/>
    <x v="0"/>
    <n v="1.6332286012824917"/>
    <x v="0"/>
    <n v="4.8996858038474755"/>
  </r>
  <r>
    <x v="57"/>
    <x v="7"/>
    <n v="4.9380577309999998"/>
    <n v="1.5951926330000001E-2"/>
    <x v="0"/>
    <n v="0.32304049899999998"/>
    <n v="27539.642159999999"/>
    <x v="0"/>
    <x v="1"/>
    <x v="1"/>
    <x v="0"/>
    <n v="0.49380577310000001"/>
    <x v="1"/>
    <n v="100.36702705284553"/>
    <x v="1"/>
    <n v="0.25041048639715957"/>
    <x v="1"/>
    <n v="0.50082097279431914"/>
  </r>
  <r>
    <x v="57"/>
    <x v="2"/>
    <n v="3.1991876549999998"/>
    <n v="4.1986577839999997E-2"/>
    <x v="0"/>
    <n v="1.312413724"/>
    <n v="14206.34827"/>
    <x v="0"/>
    <x v="1"/>
    <x v="1"/>
    <x v="0"/>
    <n v="0.31991876549999998"/>
    <x v="1"/>
    <n v="65.024139329268294"/>
    <x v="2"/>
    <n v="0.16630214662216955"/>
    <x v="2"/>
    <n v="0.16630214662216955"/>
  </r>
  <r>
    <x v="57"/>
    <x v="6"/>
    <n v="1.1047037740000001"/>
    <n v="3.7766842510000001E-3"/>
    <x v="0"/>
    <n v="0.34187302889999999"/>
    <n v="28319.767609999999"/>
    <x v="0"/>
    <x v="1"/>
    <x v="1"/>
    <x v="0"/>
    <n v="0.11047037740000001"/>
    <x v="1"/>
    <n v="22.453328739837399"/>
    <x v="3"/>
    <n v="9.2400529793569539E-2"/>
    <x v="1"/>
    <n v="0.18480105958713908"/>
  </r>
  <r>
    <x v="57"/>
    <x v="4"/>
    <n v="1.5973485380000001"/>
    <n v="2.794371335E-2"/>
    <x v="0"/>
    <n v="1.749381096"/>
    <n v="21173.01757"/>
    <x v="0"/>
    <x v="1"/>
    <x v="1"/>
    <x v="0"/>
    <n v="0.15973485380000002"/>
    <x v="1"/>
    <n v="32.466433699186993"/>
    <x v="4"/>
    <n v="0.14121980730398864"/>
    <x v="2"/>
    <n v="0.14121980730398864"/>
  </r>
  <r>
    <x v="58"/>
    <x v="5"/>
    <n v="0.1008125902"/>
    <n v="1.9028577249999999E-3"/>
    <x v="0"/>
    <n v="1.8875199229999999"/>
    <n v="414.6571525"/>
    <x v="0"/>
    <x v="0"/>
    <x v="0"/>
    <x v="0"/>
    <n v="1.008125902E-2"/>
    <x v="0"/>
    <n v="2.0595013319713997"/>
    <x v="0"/>
    <n v="7.6334371088636012E-3"/>
    <x v="0"/>
    <n v="2.2900311326590803E-2"/>
  </r>
  <r>
    <x v="58"/>
    <x v="1"/>
    <n v="150.4977773"/>
    <n v="0.33584375719999998"/>
    <x v="0"/>
    <n v="0.22315529379999999"/>
    <n v="1147841.179"/>
    <x v="0"/>
    <x v="0"/>
    <x v="0"/>
    <x v="0"/>
    <n v="15.049777730000001"/>
    <x v="0"/>
    <n v="3074.5204759959147"/>
    <x v="1"/>
    <n v="7.6707678850226166"/>
    <x v="1"/>
    <n v="15.341535770045233"/>
  </r>
  <r>
    <x v="58"/>
    <x v="2"/>
    <n v="3.0495268530000001"/>
    <n v="1.4725632739999999E-2"/>
    <x v="0"/>
    <n v="0.48288254060000002"/>
    <n v="13541.762839999999"/>
    <x v="0"/>
    <x v="0"/>
    <x v="0"/>
    <x v="0"/>
    <n v="0.30495268530000003"/>
    <x v="0"/>
    <n v="62.298812114402466"/>
    <x v="2"/>
    <n v="0.15933200029258943"/>
    <x v="2"/>
    <n v="0.15933200029258943"/>
  </r>
  <r>
    <x v="58"/>
    <x v="3"/>
    <n v="9.9833212699999994"/>
    <n v="3.7639736209999997E-2"/>
    <x v="0"/>
    <n v="0.37702619389999997"/>
    <n v="10459.063319999999"/>
    <x v="0"/>
    <x v="0"/>
    <x v="0"/>
    <x v="0"/>
    <n v="0.99833212699999996"/>
    <x v="0"/>
    <n v="203.9493620020429"/>
    <x v="3"/>
    <n v="0.83929778601663751"/>
    <x v="1"/>
    <n v="1.678595572033275"/>
  </r>
  <r>
    <x v="58"/>
    <x v="4"/>
    <n v="2.2340587840000001"/>
    <n v="1.2267554870000001E-2"/>
    <x v="0"/>
    <n v="0.54911513320000005"/>
    <n v="29612.676729999999"/>
    <x v="0"/>
    <x v="0"/>
    <x v="0"/>
    <x v="0"/>
    <n v="0.22340587840000004"/>
    <x v="0"/>
    <n v="45.639607436159359"/>
    <x v="4"/>
    <n v="0.19851938858703505"/>
    <x v="2"/>
    <n v="0.19851938858703505"/>
  </r>
  <r>
    <x v="59"/>
    <x v="0"/>
    <n v="0.48701971640000002"/>
    <n v="4.1376935009999997E-2"/>
    <x v="0"/>
    <n v="8.4959465949999995"/>
    <n v="1307.7423630000001"/>
    <x v="0"/>
    <x v="1"/>
    <x v="1"/>
    <x v="0"/>
    <n v="4.8701971640000008E-2"/>
    <x v="1"/>
    <n v="9.8987747235772368"/>
    <x v="0"/>
    <n v="3.6689305869448616E-2"/>
    <x v="0"/>
    <n v="0.11006791760834585"/>
  </r>
  <r>
    <x v="59"/>
    <x v="1"/>
    <n v="41.335391799999996"/>
    <n v="0.27209552980000001"/>
    <x v="0"/>
    <n v="0.65826285409999996"/>
    <n v="315263.5588"/>
    <x v="0"/>
    <x v="1"/>
    <x v="1"/>
    <x v="0"/>
    <n v="4.1335391799999996"/>
    <x v="1"/>
    <n v="840.15023983739832"/>
    <x v="1"/>
    <n v="2.096130934451232"/>
    <x v="1"/>
    <n v="4.192261868902464"/>
  </r>
  <r>
    <x v="59"/>
    <x v="2"/>
    <n v="0.89637948980000004"/>
    <n v="2.1793969310000001E-2"/>
    <x v="0"/>
    <n v="2.4313328850000002"/>
    <n v="3980.4727269999998"/>
    <x v="0"/>
    <x v="1"/>
    <x v="1"/>
    <x v="0"/>
    <n v="8.9637948980000007E-2"/>
    <x v="1"/>
    <n v="18.219095321138212"/>
    <x v="2"/>
    <n v="4.6596151716466014E-2"/>
    <x v="2"/>
    <n v="4.6596151716466014E-2"/>
  </r>
  <r>
    <x v="59"/>
    <x v="3"/>
    <n v="2.8620533699999999"/>
    <n v="2.5833005329999999E-2"/>
    <x v="0"/>
    <n v="0.90260389949999997"/>
    <n v="2998.44076"/>
    <x v="0"/>
    <x v="1"/>
    <x v="1"/>
    <x v="0"/>
    <n v="0.286205337"/>
    <x v="1"/>
    <n v="58.171816463414636"/>
    <x v="3"/>
    <n v="0.23939019120746763"/>
    <x v="1"/>
    <n v="0.47878038241493526"/>
  </r>
  <r>
    <x v="59"/>
    <x v="4"/>
    <n v="1.1487774479999999"/>
    <n v="1.9934226369999999E-2"/>
    <x v="0"/>
    <n v="1.7352557200000001"/>
    <n v="15227.16208"/>
    <x v="0"/>
    <x v="1"/>
    <x v="1"/>
    <x v="0"/>
    <n v="0.1148777448"/>
    <x v="1"/>
    <n v="23.349135121951221"/>
    <x v="4"/>
    <n v="0.10156213624163211"/>
    <x v="2"/>
    <n v="0.10156213624163211"/>
  </r>
  <r>
    <x v="60"/>
    <x v="5"/>
    <n v="21.21094197"/>
    <n v="1.4097488520000001"/>
    <x v="0"/>
    <n v="6.6463283610000001"/>
    <n v="87243.753779999999"/>
    <x v="0"/>
    <x v="0"/>
    <x v="0"/>
    <x v="0"/>
    <n v="2.1210941970000001"/>
    <x v="0"/>
    <n v="433.31852849846791"/>
    <x v="0"/>
    <n v="1.6060731226777907"/>
    <x v="0"/>
    <n v="4.8182193680333718"/>
  </r>
  <r>
    <x v="60"/>
    <x v="7"/>
    <n v="7.8003172149999997"/>
    <n v="0.50215760320000002"/>
    <x v="0"/>
    <n v="6.4376561790000002"/>
    <n v="43502.517910000002"/>
    <x v="0"/>
    <x v="0"/>
    <x v="0"/>
    <x v="0"/>
    <n v="0.7800317215"/>
    <x v="0"/>
    <n v="159.35275209397346"/>
    <x v="1"/>
    <n v="0.39757678724077111"/>
    <x v="1"/>
    <n v="0.79515357448154222"/>
  </r>
  <r>
    <x v="60"/>
    <x v="2"/>
    <n v="4.0033303309999999"/>
    <n v="0.20792473910000001"/>
    <x v="0"/>
    <n v="5.1937942130000003"/>
    <n v="17777.23317"/>
    <x v="0"/>
    <x v="0"/>
    <x v="0"/>
    <x v="0"/>
    <n v="0.40033303310000001"/>
    <x v="0"/>
    <n v="81.784072134831476"/>
    <x v="2"/>
    <n v="0.20916642489726719"/>
    <x v="2"/>
    <n v="0.20916642489726719"/>
  </r>
  <r>
    <x v="60"/>
    <x v="6"/>
    <n v="1.4744791500000001"/>
    <n v="0.1048928205"/>
    <x v="0"/>
    <n v="7.1138897060000001"/>
    <n v="37799.189149999998"/>
    <x v="0"/>
    <x v="0"/>
    <x v="0"/>
    <x v="0"/>
    <n v="0.14744791500000001"/>
    <x v="0"/>
    <n v="30.122148110316655"/>
    <x v="3"/>
    <n v="0.12395945724410146"/>
    <x v="1"/>
    <n v="0.24791891448820291"/>
  </r>
  <r>
    <x v="60"/>
    <x v="4"/>
    <n v="1.407569683"/>
    <n v="0.1069610906"/>
    <x v="0"/>
    <n v="7.5989907929999996"/>
    <n v="18657.479520000001"/>
    <x v="0"/>
    <x v="0"/>
    <x v="0"/>
    <x v="0"/>
    <n v="0.14075696830000001"/>
    <x v="0"/>
    <n v="28.755253993871303"/>
    <x v="4"/>
    <n v="0.12507722485372466"/>
    <x v="2"/>
    <n v="0.12507722485372466"/>
  </r>
  <r>
    <x v="61"/>
    <x v="0"/>
    <n v="13.64280656"/>
    <n v="0.15960275739999999"/>
    <x v="0"/>
    <n v="1.169867481"/>
    <n v="36633.580690000003"/>
    <x v="0"/>
    <x v="1"/>
    <x v="1"/>
    <x v="0"/>
    <n v="1.364280656"/>
    <x v="1"/>
    <n v="277.29281626016262"/>
    <x v="0"/>
    <n v="1.0277717429954136"/>
    <x v="0"/>
    <n v="3.0833152289862409"/>
  </r>
  <r>
    <x v="61"/>
    <x v="7"/>
    <n v="4.5318398269999998"/>
    <n v="1.87459718E-2"/>
    <x v="0"/>
    <n v="0.41365036090000001"/>
    <n v="25274.157169999999"/>
    <x v="0"/>
    <x v="1"/>
    <x v="1"/>
    <x v="0"/>
    <n v="0.45318398269999999"/>
    <x v="1"/>
    <n v="92.110565589430891"/>
    <x v="1"/>
    <n v="0.22981104660420373"/>
    <x v="1"/>
    <n v="0.45962209320840747"/>
  </r>
  <r>
    <x v="61"/>
    <x v="2"/>
    <n v="1.4395277070000001"/>
    <n v="1.271210127E-2"/>
    <x v="0"/>
    <n v="0.88307444199999996"/>
    <n v="6392.3827389999997"/>
    <x v="0"/>
    <x v="1"/>
    <x v="1"/>
    <x v="0"/>
    <n v="0.14395277070000001"/>
    <x v="1"/>
    <n v="29.258693231707319"/>
    <x v="2"/>
    <n v="7.4830417472397243E-2"/>
    <x v="2"/>
    <n v="7.4830417472397243E-2"/>
  </r>
  <r>
    <x v="61"/>
    <x v="6"/>
    <n v="0.62351658750000005"/>
    <n v="2.7843553839999998E-3"/>
    <x v="0"/>
    <n v="0.44655674610000001"/>
    <n v="15984.235119999999"/>
    <x v="0"/>
    <x v="1"/>
    <x v="1"/>
    <x v="0"/>
    <n v="6.2351658750000011E-2"/>
    <x v="1"/>
    <n v="12.673101371951221"/>
    <x v="3"/>
    <n v="5.2152680543009138E-2"/>
    <x v="1"/>
    <n v="0.10430536108601828"/>
  </r>
  <r>
    <x v="61"/>
    <x v="4"/>
    <n v="1.2886503490000001"/>
    <n v="2.309465304E-2"/>
    <x v="0"/>
    <n v="1.7921582110000001"/>
    <n v="17081.191640000001"/>
    <x v="0"/>
    <x v="1"/>
    <x v="1"/>
    <x v="0"/>
    <n v="0.12886503490000001"/>
    <x v="1"/>
    <n v="26.192080264227645"/>
    <x v="4"/>
    <n v="0.11392814382004195"/>
    <x v="2"/>
    <n v="0.11392814382004195"/>
  </r>
  <r>
    <x v="62"/>
    <x v="0"/>
    <n v="15.315591380000001"/>
    <n v="0.1150260276"/>
    <x v="0"/>
    <n v="0.75103876010000004"/>
    <n v="41125.332269999999"/>
    <x v="0"/>
    <x v="0"/>
    <x v="0"/>
    <x v="0"/>
    <n v="1.5315591380000002"/>
    <x v="0"/>
    <n v="312.88235709908076"/>
    <x v="0"/>
    <n v="1.1596825689365484"/>
    <x v="0"/>
    <n v="3.479047706809645"/>
  </r>
  <r>
    <x v="62"/>
    <x v="1"/>
    <n v="17.25696486"/>
    <n v="0.20919294969999999"/>
    <x v="0"/>
    <n v="1.2122233039999999"/>
    <n v="131618.25539999999"/>
    <x v="0"/>
    <x v="0"/>
    <x v="0"/>
    <x v="0"/>
    <n v="1.7256964860000001"/>
    <x v="0"/>
    <n v="352.54269376915227"/>
    <x v="1"/>
    <n v="0.87957559384534378"/>
    <x v="1"/>
    <n v="1.7591511876906876"/>
  </r>
  <r>
    <x v="62"/>
    <x v="2"/>
    <n v="3.5548085500000002"/>
    <n v="3.29717603E-2"/>
    <x v="0"/>
    <n v="0.92752562719999998"/>
    <n v="15785.522360000001"/>
    <x v="0"/>
    <x v="0"/>
    <x v="0"/>
    <x v="0"/>
    <n v="0.35548085500000004"/>
    <x v="0"/>
    <n v="72.621216547497468"/>
    <x v="2"/>
    <n v="0.18573201163042832"/>
    <x v="2"/>
    <n v="0.18573201163042832"/>
  </r>
  <r>
    <x v="62"/>
    <x v="6"/>
    <n v="2.5921689809999999"/>
    <n v="1.6034518130000001E-2"/>
    <x v="0"/>
    <n v="0.61857534169999995"/>
    <n v="66451.862410000002"/>
    <x v="0"/>
    <x v="0"/>
    <x v="0"/>
    <x v="0"/>
    <n v="0.25921689809999998"/>
    <x v="0"/>
    <n v="52.95544394279878"/>
    <x v="3"/>
    <n v="0.21792363762468636"/>
    <x v="1"/>
    <n v="0.43584727524937272"/>
  </r>
  <r>
    <x v="62"/>
    <x v="4"/>
    <n v="1.813781635"/>
    <n v="2.8581849039999999E-2"/>
    <x v="0"/>
    <n v="1.5758153290000001"/>
    <n v="24041.86032"/>
    <x v="0"/>
    <x v="0"/>
    <x v="0"/>
    <x v="0"/>
    <n v="0.18137816350000002"/>
    <x v="0"/>
    <n v="37.053761695607776"/>
    <x v="4"/>
    <n v="0.16117338710573195"/>
    <x v="2"/>
    <n v="0.16117338710573195"/>
  </r>
  <r>
    <x v="63"/>
    <x v="5"/>
    <n v="7.6930064370000002"/>
    <n v="3.039790094E-2"/>
    <x v="0"/>
    <n v="0.39513681919999999"/>
    <n v="31642.477760000002"/>
    <x v="0"/>
    <x v="1"/>
    <x v="1"/>
    <x v="0"/>
    <n v="0.76930064370000006"/>
    <x v="1"/>
    <n v="156.36191945121953"/>
    <x v="0"/>
    <n v="0.57954751464499454"/>
    <x v="0"/>
    <n v="1.7386425439349837"/>
  </r>
  <r>
    <x v="63"/>
    <x v="1"/>
    <n v="6.0939053220000003"/>
    <n v="1.279216345E-2"/>
    <x v="0"/>
    <n v="0.20991733169999999"/>
    <n v="46477.998520000001"/>
    <x v="0"/>
    <x v="1"/>
    <x v="1"/>
    <x v="0"/>
    <n v="0.60939053220000006"/>
    <x v="1"/>
    <n v="123.8598642682927"/>
    <x v="1"/>
    <n v="0.30902388729895136"/>
    <x v="1"/>
    <n v="0.61804777459790272"/>
  </r>
  <r>
    <x v="63"/>
    <x v="2"/>
    <n v="1.346945252"/>
    <n v="2.260949713E-2"/>
    <x v="0"/>
    <n v="1.6785758070000001"/>
    <n v="5981.2600579999998"/>
    <x v="0"/>
    <x v="1"/>
    <x v="1"/>
    <x v="0"/>
    <n v="0.1346945252"/>
    <x v="1"/>
    <n v="27.376936016260164"/>
    <x v="2"/>
    <n v="7.0017739172020879E-2"/>
    <x v="2"/>
    <n v="7.0017739172020879E-2"/>
  </r>
  <r>
    <x v="63"/>
    <x v="6"/>
    <n v="0.84272501479999995"/>
    <n v="1.079717264E-2"/>
    <x v="0"/>
    <n v="1.2812213299999999"/>
    <n v="21603.77936"/>
    <x v="0"/>
    <x v="1"/>
    <x v="1"/>
    <x v="0"/>
    <n v="8.4272501479999998E-2"/>
    <x v="1"/>
    <n v="17.128557211382113"/>
    <x v="3"/>
    <n v="7.0487889758774125E-2"/>
    <x v="1"/>
    <n v="0.14097577951754825"/>
  </r>
  <r>
    <x v="63"/>
    <x v="4"/>
    <n v="1.0226676509999999"/>
    <n v="5.3500231269999997E-3"/>
    <x v="0"/>
    <n v="0.52314386989999995"/>
    <n v="13555.56388"/>
    <x v="0"/>
    <x v="1"/>
    <x v="1"/>
    <x v="0"/>
    <n v="0.10226676509999999"/>
    <x v="1"/>
    <n v="20.785927865853655"/>
    <x v="4"/>
    <n v="9.041290937735387E-2"/>
    <x v="2"/>
    <n v="9.041290937735387E-2"/>
  </r>
  <r>
    <x v="64"/>
    <x v="0"/>
    <n v="8.1253657990000008"/>
    <n v="0.29441302520000001"/>
    <x v="0"/>
    <n v="3.6233817959999999"/>
    <n v="21818.182529999998"/>
    <x v="0"/>
    <x v="0"/>
    <x v="0"/>
    <x v="0"/>
    <n v="0.81253657990000017"/>
    <x v="0"/>
    <n v="165.99317260469871"/>
    <x v="0"/>
    <n v="0.61524526539917979"/>
    <x v="0"/>
    <n v="1.8457357961975394"/>
  </r>
  <r>
    <x v="64"/>
    <x v="7"/>
    <n v="37.212829220000003"/>
    <n v="1.0771336579999999"/>
    <x v="0"/>
    <n v="2.8945223470000001"/>
    <n v="207536.65839999999"/>
    <x v="0"/>
    <x v="0"/>
    <x v="0"/>
    <x v="0"/>
    <n v="3.7212829220000003"/>
    <x v="0"/>
    <n v="760.22123023493373"/>
    <x v="1"/>
    <n v="1.8967122333148718"/>
    <x v="1"/>
    <n v="3.7934244666297436"/>
  </r>
  <r>
    <x v="64"/>
    <x v="2"/>
    <n v="1.902879008"/>
    <n v="7.7056784589999996E-2"/>
    <x v="0"/>
    <n v="4.0494841900000003"/>
    <n v="8449.9456759999994"/>
    <x v="0"/>
    <x v="0"/>
    <x v="0"/>
    <x v="0"/>
    <n v="0.19028790080000002"/>
    <x v="0"/>
    <n v="38.873932747701744"/>
    <x v="2"/>
    <n v="9.9421822884147679E-2"/>
    <x v="2"/>
    <n v="9.9421822884147679E-2"/>
  </r>
  <r>
    <x v="64"/>
    <x v="3"/>
    <n v="3.7222146220000001"/>
    <n v="0.1211178272"/>
    <x v="0"/>
    <n v="3.2539184200000002"/>
    <n v="3899.591864"/>
    <x v="0"/>
    <x v="0"/>
    <x v="0"/>
    <x v="0"/>
    <n v="0.37222146220000002"/>
    <x v="0"/>
    <n v="76.041156731358541"/>
    <x v="3"/>
    <n v="0.3129265709109405"/>
    <x v="1"/>
    <n v="0.62585314182188101"/>
  </r>
  <r>
    <x v="64"/>
    <x v="4"/>
    <n v="1.502417347"/>
    <n v="5.592399059E-2"/>
    <x v="0"/>
    <n v="3.7222673660000001"/>
    <n v="19914.694960000001"/>
    <x v="0"/>
    <x v="0"/>
    <x v="0"/>
    <x v="0"/>
    <n v="0.15024173470000002"/>
    <x v="0"/>
    <n v="30.692897793667015"/>
    <x v="4"/>
    <n v="0.1335054275496608"/>
    <x v="2"/>
    <n v="0.1335054275496608"/>
  </r>
  <r>
    <x v="65"/>
    <x v="5"/>
    <n v="5.6100301549999996"/>
    <n v="5.2759668080000002E-2"/>
    <x v="0"/>
    <n v="0.94045248650000002"/>
    <n v="23074.887019999998"/>
    <x v="0"/>
    <x v="1"/>
    <x v="1"/>
    <x v="0"/>
    <n v="0.56100301549999998"/>
    <x v="1"/>
    <n v="114.0250031504065"/>
    <x v="0"/>
    <n v="0.42262788417496849"/>
    <x v="0"/>
    <n v="1.2678836525249055"/>
  </r>
  <r>
    <x v="65"/>
    <x v="7"/>
    <n v="5.8243432159999999"/>
    <n v="4.8852790280000002E-2"/>
    <x v="0"/>
    <n v="0.83876908459999999"/>
    <n v="32482.47322"/>
    <x v="0"/>
    <x v="1"/>
    <x v="1"/>
    <x v="0"/>
    <n v="0.58243432159999997"/>
    <x v="1"/>
    <n v="118.38095967479674"/>
    <x v="1"/>
    <n v="0.29535430671589219"/>
    <x v="1"/>
    <n v="0.59070861343178438"/>
  </r>
  <r>
    <x v="65"/>
    <x v="2"/>
    <n v="0.9654684791"/>
    <n v="9.9031385450000006E-3"/>
    <x v="0"/>
    <n v="1.0257340100000001"/>
    <n v="4287.2700610000002"/>
    <x v="0"/>
    <x v="1"/>
    <x v="1"/>
    <x v="0"/>
    <n v="9.6546847910000011E-2"/>
    <x v="1"/>
    <n v="19.623343071138212"/>
    <x v="2"/>
    <n v="5.0187578187054251E-2"/>
    <x v="2"/>
    <n v="5.0187578187054251E-2"/>
  </r>
  <r>
    <x v="65"/>
    <x v="6"/>
    <n v="0.9728609238"/>
    <n v="1.246003723E-2"/>
    <x v="0"/>
    <n v="1.280762432"/>
    <n v="24939.894240000001"/>
    <x v="0"/>
    <x v="1"/>
    <x v="1"/>
    <x v="0"/>
    <n v="9.7286092380000008E-2"/>
    <x v="1"/>
    <n v="19.773596012195124"/>
    <x v="3"/>
    <n v="8.1372823095453184E-2"/>
    <x v="1"/>
    <n v="0.16274564619090637"/>
  </r>
  <r>
    <x v="65"/>
    <x v="4"/>
    <n v="0.76019308370000005"/>
    <n v="5.6422163030000003E-3"/>
    <x v="0"/>
    <n v="0.74220831840000001"/>
    <n v="10076.436760000001"/>
    <x v="0"/>
    <x v="1"/>
    <x v="1"/>
    <x v="0"/>
    <n v="7.6019308370000011E-2"/>
    <x v="1"/>
    <n v="15.451078936991872"/>
    <x v="4"/>
    <n v="6.720782486729826E-2"/>
    <x v="2"/>
    <n v="6.720782486729826E-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2" cacheId="0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1" indent="0" compact="0" compactData="0" gridDropZones="1">
  <location ref="A3:C403" firstHeaderRow="2" firstDataRow="2" firstDataCol="2"/>
  <pivotFields count="13">
    <pivotField axis="axisRow" compact="0" outline="0" subtotalTop="0" showAll="0" includeNewItemsInFilter="1">
      <items count="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t="default"/>
      </items>
    </pivotField>
    <pivotField axis="axisRow" compact="0" outline="0" subtotalTop="0" showAll="0" includeNewItemsInFilter="1">
      <items count="10">
        <item x="0"/>
        <item x="5"/>
        <item x="7"/>
        <item x="1"/>
        <item x="2"/>
        <item x="3"/>
        <item x="6"/>
        <item x="4"/>
        <item x="8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>
      <items count="332">
        <item x="30"/>
        <item x="290"/>
        <item x="25"/>
        <item x="120"/>
        <item x="115"/>
        <item x="158"/>
        <item x="168"/>
        <item x="163"/>
        <item x="295"/>
        <item x="189"/>
        <item x="209"/>
        <item x="148"/>
        <item x="119"/>
        <item x="103"/>
        <item x="278"/>
        <item x="73"/>
        <item x="167"/>
        <item x="159"/>
        <item x="188"/>
        <item x="44"/>
        <item x="147"/>
        <item x="18"/>
        <item x="149"/>
        <item x="308"/>
        <item x="9"/>
        <item x="43"/>
        <item x="60"/>
        <item x="23"/>
        <item x="24"/>
        <item x="208"/>
        <item x="69"/>
        <item x="169"/>
        <item x="99"/>
        <item x="94"/>
        <item x="277"/>
        <item x="89"/>
        <item x="104"/>
        <item x="14"/>
        <item x="250"/>
        <item x="329"/>
        <item x="17"/>
        <item x="157"/>
        <item x="279"/>
        <item x="124"/>
        <item x="174"/>
        <item x="4"/>
        <item x="39"/>
        <item x="109"/>
        <item x="164"/>
        <item x="74"/>
        <item x="179"/>
        <item x="178"/>
        <item x="318"/>
        <item x="22"/>
        <item x="153"/>
        <item x="144"/>
        <item x="139"/>
        <item x="162"/>
        <item x="297"/>
        <item x="64"/>
        <item x="19"/>
        <item x="184"/>
        <item x="198"/>
        <item x="275"/>
        <item x="327"/>
        <item x="328"/>
        <item x="8"/>
        <item x="270"/>
        <item x="177"/>
        <item x="13"/>
        <item x="319"/>
        <item x="259"/>
        <item x="154"/>
        <item x="114"/>
        <item x="68"/>
        <item x="55"/>
        <item x="288"/>
        <item x="187"/>
        <item x="38"/>
        <item x="299"/>
        <item x="207"/>
        <item x="98"/>
        <item x="134"/>
        <item x="268"/>
        <item x="102"/>
        <item x="72"/>
        <item x="79"/>
        <item x="309"/>
        <item x="7"/>
        <item x="194"/>
        <item x="254"/>
        <item x="42"/>
        <item x="197"/>
        <item x="317"/>
        <item x="84"/>
        <item x="304"/>
        <item x="199"/>
        <item x="307"/>
        <item x="29"/>
        <item x="303"/>
        <item x="324"/>
        <item x="219"/>
        <item x="34"/>
        <item x="63"/>
        <item x="217"/>
        <item x="62"/>
        <item x="289"/>
        <item x="129"/>
        <item x="269"/>
        <item x="12"/>
        <item x="133"/>
        <item x="37"/>
        <item x="264"/>
        <item x="53"/>
        <item x="267"/>
        <item x="218"/>
        <item x="54"/>
        <item x="314"/>
        <item x="83"/>
        <item x="322"/>
        <item x="132"/>
        <item x="113"/>
        <item x="152"/>
        <item x="122"/>
        <item x="263"/>
        <item x="284"/>
        <item x="112"/>
        <item x="3"/>
        <item x="255"/>
        <item x="82"/>
        <item x="135"/>
        <item x="294"/>
        <item x="230"/>
        <item x="49"/>
        <item x="48"/>
        <item x="247"/>
        <item x="173"/>
        <item x="97"/>
        <item x="283"/>
        <item x="204"/>
        <item x="257"/>
        <item x="166"/>
        <item x="249"/>
        <item x="183"/>
        <item x="67"/>
        <item x="193"/>
        <item x="214"/>
        <item x="258"/>
        <item x="93"/>
        <item x="313"/>
        <item x="229"/>
        <item x="59"/>
        <item x="88"/>
        <item x="107"/>
        <item x="239"/>
        <item x="298"/>
        <item x="156"/>
        <item x="262"/>
        <item x="292"/>
        <item x="244"/>
        <item x="71"/>
        <item x="227"/>
        <item x="287"/>
        <item x="142"/>
        <item x="185"/>
        <item x="108"/>
        <item x="52"/>
        <item x="32"/>
        <item x="2"/>
        <item x="128"/>
        <item x="312"/>
        <item x="117"/>
        <item x="234"/>
        <item x="265"/>
        <item x="192"/>
        <item x="323"/>
        <item x="21"/>
        <item x="252"/>
        <item x="243"/>
        <item x="302"/>
        <item x="274"/>
        <item x="238"/>
        <item x="143"/>
        <item x="127"/>
        <item x="41"/>
        <item x="146"/>
        <item x="172"/>
        <item x="47"/>
        <item x="92"/>
        <item x="182"/>
        <item x="78"/>
        <item x="228"/>
        <item x="306"/>
        <item x="87"/>
        <item x="224"/>
        <item x="77"/>
        <item x="101"/>
        <item x="235"/>
        <item x="27"/>
        <item x="20"/>
        <item x="237"/>
        <item x="286"/>
        <item x="203"/>
        <item x="233"/>
        <item x="282"/>
        <item x="325"/>
        <item x="205"/>
        <item x="175"/>
        <item x="326"/>
        <item x="170"/>
        <item x="186"/>
        <item x="253"/>
        <item x="316"/>
        <item x="16"/>
        <item x="145"/>
        <item x="137"/>
        <item x="196"/>
        <item x="212"/>
        <item x="161"/>
        <item x="242"/>
        <item x="57"/>
        <item x="123"/>
        <item x="213"/>
        <item x="151"/>
        <item x="281"/>
        <item x="232"/>
        <item x="118"/>
        <item x="315"/>
        <item x="260"/>
        <item x="301"/>
        <item x="11"/>
        <item x="96"/>
        <item x="215"/>
        <item x="33"/>
        <item x="320"/>
        <item x="202"/>
        <item x="36"/>
        <item x="272"/>
        <item x="180"/>
        <item x="222"/>
        <item x="165"/>
        <item x="10"/>
        <item x="155"/>
        <item x="58"/>
        <item x="131"/>
        <item x="225"/>
        <item x="6"/>
        <item x="293"/>
        <item x="210"/>
        <item x="176"/>
        <item x="266"/>
        <item x="248"/>
        <item x="28"/>
        <item x="15"/>
        <item x="51"/>
        <item x="195"/>
        <item x="150"/>
        <item x="273"/>
        <item x="138"/>
        <item x="111"/>
        <item x="40"/>
        <item x="160"/>
        <item x="190"/>
        <item x="66"/>
        <item x="75"/>
        <item x="276"/>
        <item x="305"/>
        <item x="70"/>
        <item x="5"/>
        <item x="80"/>
        <item x="223"/>
        <item x="206"/>
        <item x="46"/>
        <item x="310"/>
        <item x="216"/>
        <item x="140"/>
        <item x="220"/>
        <item x="191"/>
        <item x="311"/>
        <item x="35"/>
        <item x="100"/>
        <item x="261"/>
        <item x="200"/>
        <item x="50"/>
        <item x="1"/>
        <item x="141"/>
        <item x="126"/>
        <item x="181"/>
        <item x="300"/>
        <item x="0"/>
        <item x="241"/>
        <item x="285"/>
        <item x="110"/>
        <item x="105"/>
        <item x="90"/>
        <item x="106"/>
        <item x="85"/>
        <item x="130"/>
        <item x="45"/>
        <item x="240"/>
        <item x="91"/>
        <item x="81"/>
        <item x="86"/>
        <item x="171"/>
        <item x="95"/>
        <item x="280"/>
        <item x="65"/>
        <item x="321"/>
        <item x="256"/>
        <item x="125"/>
        <item x="296"/>
        <item x="226"/>
        <item x="246"/>
        <item x="211"/>
        <item x="245"/>
        <item x="61"/>
        <item x="136"/>
        <item x="76"/>
        <item x="236"/>
        <item x="251"/>
        <item x="121"/>
        <item x="116"/>
        <item x="201"/>
        <item x="26"/>
        <item x="291"/>
        <item x="31"/>
        <item x="221"/>
        <item x="271"/>
        <item x="231"/>
        <item x="56"/>
        <item x="330"/>
        <item t="default"/>
      </items>
    </pivotField>
  </pivotFields>
  <rowFields count="2">
    <field x="0"/>
    <field x="1"/>
  </rowFields>
  <rowItems count="399">
    <i>
      <x/>
      <x/>
    </i>
    <i r="1">
      <x v="3"/>
    </i>
    <i r="1">
      <x v="4"/>
    </i>
    <i r="1">
      <x v="5"/>
    </i>
    <i r="1">
      <x v="7"/>
    </i>
    <i t="default">
      <x/>
    </i>
    <i>
      <x v="1"/>
      <x v="1"/>
    </i>
    <i r="1">
      <x v="3"/>
    </i>
    <i r="1">
      <x v="4"/>
    </i>
    <i r="1">
      <x v="5"/>
    </i>
    <i r="1">
      <x v="7"/>
    </i>
    <i t="default">
      <x v="1"/>
    </i>
    <i>
      <x v="2"/>
      <x v="1"/>
    </i>
    <i r="1">
      <x v="3"/>
    </i>
    <i r="1">
      <x v="4"/>
    </i>
    <i r="1">
      <x v="6"/>
    </i>
    <i r="1">
      <x v="7"/>
    </i>
    <i t="default">
      <x v="2"/>
    </i>
    <i>
      <x v="3"/>
      <x/>
    </i>
    <i r="1">
      <x v="2"/>
    </i>
    <i r="1">
      <x v="4"/>
    </i>
    <i r="1">
      <x v="5"/>
    </i>
    <i r="1">
      <x v="7"/>
    </i>
    <i t="default">
      <x v="3"/>
    </i>
    <i>
      <x v="4"/>
      <x/>
    </i>
    <i r="1">
      <x v="3"/>
    </i>
    <i r="1">
      <x v="4"/>
    </i>
    <i r="1">
      <x v="6"/>
    </i>
    <i r="1">
      <x v="7"/>
    </i>
    <i t="default">
      <x v="4"/>
    </i>
    <i>
      <x v="5"/>
      <x v="1"/>
    </i>
    <i r="1">
      <x v="3"/>
    </i>
    <i r="1">
      <x v="4"/>
    </i>
    <i r="1">
      <x v="5"/>
    </i>
    <i r="1">
      <x v="7"/>
    </i>
    <i t="default">
      <x v="5"/>
    </i>
    <i>
      <x v="6"/>
      <x/>
    </i>
    <i r="1">
      <x v="3"/>
    </i>
    <i r="1">
      <x v="4"/>
    </i>
    <i r="1">
      <x v="5"/>
    </i>
    <i r="1">
      <x v="7"/>
    </i>
    <i t="default">
      <x v="6"/>
    </i>
    <i>
      <x v="7"/>
      <x/>
    </i>
    <i r="1">
      <x v="2"/>
    </i>
    <i r="1">
      <x v="4"/>
    </i>
    <i r="1">
      <x v="5"/>
    </i>
    <i r="1">
      <x v="7"/>
    </i>
    <i t="default">
      <x v="7"/>
    </i>
    <i>
      <x v="8"/>
      <x/>
    </i>
    <i r="1">
      <x v="2"/>
    </i>
    <i r="1">
      <x v="4"/>
    </i>
    <i r="1">
      <x v="5"/>
    </i>
    <i r="1">
      <x v="7"/>
    </i>
    <i t="default">
      <x v="8"/>
    </i>
    <i>
      <x v="9"/>
      <x/>
    </i>
    <i r="1">
      <x v="2"/>
    </i>
    <i r="1">
      <x v="4"/>
    </i>
    <i r="1">
      <x v="5"/>
    </i>
    <i r="1">
      <x v="7"/>
    </i>
    <i t="default">
      <x v="9"/>
    </i>
    <i>
      <x v="10"/>
      <x v="1"/>
    </i>
    <i r="1">
      <x v="2"/>
    </i>
    <i r="1">
      <x v="4"/>
    </i>
    <i r="1">
      <x v="5"/>
    </i>
    <i r="1">
      <x v="7"/>
    </i>
    <i t="default">
      <x v="10"/>
    </i>
    <i>
      <x v="11"/>
      <x/>
    </i>
    <i r="1">
      <x v="2"/>
    </i>
    <i r="1">
      <x v="4"/>
    </i>
    <i r="1">
      <x v="5"/>
    </i>
    <i r="1">
      <x v="7"/>
    </i>
    <i t="default">
      <x v="11"/>
    </i>
    <i>
      <x v="12"/>
      <x/>
    </i>
    <i r="1">
      <x v="2"/>
    </i>
    <i r="1">
      <x v="4"/>
    </i>
    <i r="1">
      <x v="5"/>
    </i>
    <i r="1">
      <x v="7"/>
    </i>
    <i t="default">
      <x v="12"/>
    </i>
    <i>
      <x v="13"/>
      <x v="1"/>
    </i>
    <i r="1">
      <x v="3"/>
    </i>
    <i r="1">
      <x v="4"/>
    </i>
    <i r="1">
      <x v="5"/>
    </i>
    <i r="1">
      <x v="7"/>
    </i>
    <i t="default">
      <x v="13"/>
    </i>
    <i>
      <x v="14"/>
      <x v="1"/>
    </i>
    <i r="1">
      <x v="2"/>
    </i>
    <i r="1">
      <x v="4"/>
    </i>
    <i r="1">
      <x v="6"/>
    </i>
    <i r="1">
      <x v="7"/>
    </i>
    <i t="default">
      <x v="14"/>
    </i>
    <i>
      <x v="15"/>
      <x v="1"/>
    </i>
    <i r="1">
      <x v="2"/>
    </i>
    <i r="1">
      <x v="4"/>
    </i>
    <i r="1">
      <x v="6"/>
    </i>
    <i r="1">
      <x v="7"/>
    </i>
    <i t="default">
      <x v="15"/>
    </i>
    <i>
      <x v="16"/>
      <x/>
    </i>
    <i r="1">
      <x v="2"/>
    </i>
    <i r="1">
      <x v="4"/>
    </i>
    <i r="1">
      <x v="5"/>
    </i>
    <i r="1">
      <x v="7"/>
    </i>
    <i t="default">
      <x v="16"/>
    </i>
    <i>
      <x v="17"/>
      <x/>
    </i>
    <i r="1">
      <x v="3"/>
    </i>
    <i r="1">
      <x v="4"/>
    </i>
    <i r="1">
      <x v="6"/>
    </i>
    <i r="1">
      <x v="7"/>
    </i>
    <i t="default">
      <x v="17"/>
    </i>
    <i>
      <x v="18"/>
      <x/>
    </i>
    <i r="1">
      <x v="2"/>
    </i>
    <i r="1">
      <x v="4"/>
    </i>
    <i r="1">
      <x v="6"/>
    </i>
    <i r="1">
      <x v="7"/>
    </i>
    <i t="default">
      <x v="18"/>
    </i>
    <i>
      <x v="19"/>
      <x v="1"/>
    </i>
    <i r="1">
      <x v="2"/>
    </i>
    <i r="1">
      <x v="4"/>
    </i>
    <i r="1">
      <x v="6"/>
    </i>
    <i r="1">
      <x v="7"/>
    </i>
    <i t="default">
      <x v="19"/>
    </i>
    <i>
      <x v="20"/>
      <x v="1"/>
    </i>
    <i r="1">
      <x v="3"/>
    </i>
    <i r="1">
      <x v="4"/>
    </i>
    <i r="1">
      <x v="6"/>
    </i>
    <i r="1">
      <x v="7"/>
    </i>
    <i t="default">
      <x v="20"/>
    </i>
    <i>
      <x v="21"/>
      <x v="1"/>
    </i>
    <i r="1">
      <x v="2"/>
    </i>
    <i r="1">
      <x v="4"/>
    </i>
    <i r="1">
      <x v="6"/>
    </i>
    <i r="1">
      <x v="7"/>
    </i>
    <i t="default">
      <x v="21"/>
    </i>
    <i>
      <x v="22"/>
      <x v="1"/>
    </i>
    <i r="1">
      <x v="2"/>
    </i>
    <i r="1">
      <x v="4"/>
    </i>
    <i r="1">
      <x v="6"/>
    </i>
    <i r="1">
      <x v="7"/>
    </i>
    <i t="default">
      <x v="22"/>
    </i>
    <i>
      <x v="23"/>
      <x v="1"/>
    </i>
    <i r="1">
      <x v="3"/>
    </i>
    <i r="1">
      <x v="4"/>
    </i>
    <i r="1">
      <x v="6"/>
    </i>
    <i r="1">
      <x v="7"/>
    </i>
    <i t="default">
      <x v="23"/>
    </i>
    <i>
      <x v="24"/>
      <x/>
    </i>
    <i r="1">
      <x v="3"/>
    </i>
    <i r="1">
      <x v="4"/>
    </i>
    <i r="1">
      <x v="6"/>
    </i>
    <i r="1">
      <x v="7"/>
    </i>
    <i t="default">
      <x v="24"/>
    </i>
    <i>
      <x v="25"/>
      <x/>
    </i>
    <i r="1">
      <x v="3"/>
    </i>
    <i r="1">
      <x v="4"/>
    </i>
    <i r="1">
      <x v="5"/>
    </i>
    <i r="1">
      <x v="7"/>
    </i>
    <i t="default">
      <x v="25"/>
    </i>
    <i>
      <x v="26"/>
      <x v="1"/>
    </i>
    <i r="1">
      <x v="2"/>
    </i>
    <i r="1">
      <x v="4"/>
    </i>
    <i r="1">
      <x v="5"/>
    </i>
    <i r="1">
      <x v="7"/>
    </i>
    <i t="default">
      <x v="26"/>
    </i>
    <i>
      <x v="27"/>
      <x v="1"/>
    </i>
    <i r="1">
      <x v="3"/>
    </i>
    <i r="1">
      <x v="4"/>
    </i>
    <i r="1">
      <x v="5"/>
    </i>
    <i r="1">
      <x v="7"/>
    </i>
    <i t="default">
      <x v="27"/>
    </i>
    <i>
      <x v="28"/>
      <x v="1"/>
    </i>
    <i r="1">
      <x v="3"/>
    </i>
    <i r="1">
      <x v="4"/>
    </i>
    <i r="1">
      <x v="6"/>
    </i>
    <i r="1">
      <x v="7"/>
    </i>
    <i t="default">
      <x v="28"/>
    </i>
    <i>
      <x v="29"/>
      <x/>
    </i>
    <i r="1">
      <x v="3"/>
    </i>
    <i r="1">
      <x v="4"/>
    </i>
    <i r="1">
      <x v="6"/>
    </i>
    <i r="1">
      <x v="7"/>
    </i>
    <i t="default">
      <x v="29"/>
    </i>
    <i>
      <x v="30"/>
      <x/>
    </i>
    <i r="1">
      <x v="2"/>
    </i>
    <i r="1">
      <x v="4"/>
    </i>
    <i r="1">
      <x v="6"/>
    </i>
    <i r="1">
      <x v="7"/>
    </i>
    <i t="default">
      <x v="30"/>
    </i>
    <i>
      <x v="31"/>
      <x v="1"/>
    </i>
    <i r="1">
      <x v="2"/>
    </i>
    <i r="1">
      <x v="4"/>
    </i>
    <i r="1">
      <x v="6"/>
    </i>
    <i r="1">
      <x v="7"/>
    </i>
    <i t="default">
      <x v="31"/>
    </i>
    <i>
      <x v="32"/>
      <x v="1"/>
    </i>
    <i r="1">
      <x v="3"/>
    </i>
    <i r="1">
      <x v="4"/>
    </i>
    <i r="1">
      <x v="6"/>
    </i>
    <i r="1">
      <x v="7"/>
    </i>
    <i t="default">
      <x v="32"/>
    </i>
    <i>
      <x v="33"/>
      <x/>
    </i>
    <i r="1">
      <x v="2"/>
    </i>
    <i r="1">
      <x v="4"/>
    </i>
    <i r="1">
      <x v="6"/>
    </i>
    <i r="1">
      <x v="7"/>
    </i>
    <i t="default">
      <x v="33"/>
    </i>
    <i>
      <x v="34"/>
      <x v="1"/>
    </i>
    <i r="1">
      <x v="2"/>
    </i>
    <i r="1">
      <x v="4"/>
    </i>
    <i r="1">
      <x v="6"/>
    </i>
    <i r="1">
      <x v="7"/>
    </i>
    <i t="default">
      <x v="34"/>
    </i>
    <i>
      <x v="35"/>
      <x/>
    </i>
    <i r="1">
      <x v="2"/>
    </i>
    <i r="1">
      <x v="4"/>
    </i>
    <i r="1">
      <x v="6"/>
    </i>
    <i r="1">
      <x v="7"/>
    </i>
    <i t="default">
      <x v="35"/>
    </i>
    <i>
      <x v="36"/>
      <x/>
    </i>
    <i r="1">
      <x v="3"/>
    </i>
    <i r="1">
      <x v="4"/>
    </i>
    <i r="1">
      <x v="6"/>
    </i>
    <i r="1">
      <x v="7"/>
    </i>
    <i t="default">
      <x v="36"/>
    </i>
    <i>
      <x v="37"/>
      <x/>
    </i>
    <i r="1">
      <x v="3"/>
    </i>
    <i r="1">
      <x v="4"/>
    </i>
    <i r="1">
      <x v="6"/>
    </i>
    <i r="1">
      <x v="7"/>
    </i>
    <i t="default">
      <x v="37"/>
    </i>
    <i>
      <x v="38"/>
      <x v="1"/>
    </i>
    <i r="1">
      <x v="2"/>
    </i>
    <i r="1">
      <x v="4"/>
    </i>
    <i r="1">
      <x v="6"/>
    </i>
    <i r="1">
      <x v="7"/>
    </i>
    <i t="default">
      <x v="38"/>
    </i>
    <i>
      <x v="39"/>
      <x v="1"/>
    </i>
    <i r="1">
      <x v="3"/>
    </i>
    <i r="1">
      <x v="4"/>
    </i>
    <i r="1">
      <x v="5"/>
    </i>
    <i r="1">
      <x v="7"/>
    </i>
    <i t="default">
      <x v="39"/>
    </i>
    <i>
      <x v="40"/>
      <x/>
    </i>
    <i r="1">
      <x v="2"/>
    </i>
    <i r="1">
      <x v="4"/>
    </i>
    <i r="1">
      <x v="5"/>
    </i>
    <i r="1">
      <x v="7"/>
    </i>
    <i t="default">
      <x v="40"/>
    </i>
    <i>
      <x v="41"/>
      <x/>
    </i>
    <i r="1">
      <x v="2"/>
    </i>
    <i r="1">
      <x v="4"/>
    </i>
    <i r="1">
      <x v="6"/>
    </i>
    <i r="1">
      <x v="7"/>
    </i>
    <i t="default">
      <x v="41"/>
    </i>
    <i>
      <x v="42"/>
      <x/>
    </i>
    <i r="1">
      <x v="3"/>
    </i>
    <i r="1">
      <x v="4"/>
    </i>
    <i r="1">
      <x v="5"/>
    </i>
    <i r="1">
      <x v="7"/>
    </i>
    <i t="default">
      <x v="42"/>
    </i>
    <i>
      <x v="43"/>
      <x v="1"/>
    </i>
    <i r="1">
      <x v="2"/>
    </i>
    <i r="1">
      <x v="4"/>
    </i>
    <i r="1">
      <x v="6"/>
    </i>
    <i r="1">
      <x v="7"/>
    </i>
    <i t="default">
      <x v="43"/>
    </i>
    <i>
      <x v="44"/>
      <x v="1"/>
    </i>
    <i r="1">
      <x v="2"/>
    </i>
    <i r="1">
      <x v="4"/>
    </i>
    <i r="1">
      <x v="5"/>
    </i>
    <i r="1">
      <x v="7"/>
    </i>
    <i t="default">
      <x v="44"/>
    </i>
    <i>
      <x v="45"/>
      <x/>
    </i>
    <i r="1">
      <x v="3"/>
    </i>
    <i r="1">
      <x v="4"/>
    </i>
    <i r="1">
      <x v="5"/>
    </i>
    <i r="1">
      <x v="7"/>
    </i>
    <i t="default">
      <x v="45"/>
    </i>
    <i>
      <x v="46"/>
      <x/>
    </i>
    <i r="1">
      <x v="3"/>
    </i>
    <i r="1">
      <x v="4"/>
    </i>
    <i r="1">
      <x v="5"/>
    </i>
    <i r="1">
      <x v="7"/>
    </i>
    <i t="default">
      <x v="46"/>
    </i>
    <i>
      <x v="47"/>
      <x v="1"/>
    </i>
    <i r="1">
      <x v="2"/>
    </i>
    <i r="1">
      <x v="4"/>
    </i>
    <i r="1">
      <x v="5"/>
    </i>
    <i r="1">
      <x v="7"/>
    </i>
    <i t="default">
      <x v="47"/>
    </i>
    <i>
      <x v="48"/>
      <x/>
    </i>
    <i r="1">
      <x v="2"/>
    </i>
    <i r="1">
      <x v="4"/>
    </i>
    <i r="1">
      <x v="5"/>
    </i>
    <i r="1">
      <x v="7"/>
    </i>
    <i t="default">
      <x v="48"/>
    </i>
    <i>
      <x v="49"/>
      <x/>
    </i>
    <i r="1">
      <x v="3"/>
    </i>
    <i r="1">
      <x v="4"/>
    </i>
    <i r="1">
      <x v="5"/>
    </i>
    <i r="1">
      <x v="7"/>
    </i>
    <i t="default">
      <x v="49"/>
    </i>
    <i>
      <x v="50"/>
      <x v="1"/>
    </i>
    <i r="1">
      <x v="2"/>
    </i>
    <i r="1">
      <x v="4"/>
    </i>
    <i r="1">
      <x v="5"/>
    </i>
    <i r="1">
      <x v="7"/>
    </i>
    <i t="default">
      <x v="50"/>
    </i>
    <i>
      <x v="51"/>
      <x v="1"/>
    </i>
    <i r="1">
      <x v="3"/>
    </i>
    <i r="1">
      <x v="4"/>
    </i>
    <i r="1">
      <x v="5"/>
    </i>
    <i r="1">
      <x v="7"/>
    </i>
    <i t="default">
      <x v="51"/>
    </i>
    <i>
      <x v="52"/>
      <x v="1"/>
    </i>
    <i r="1">
      <x v="2"/>
    </i>
    <i r="1">
      <x v="4"/>
    </i>
    <i r="1">
      <x v="5"/>
    </i>
    <i r="1">
      <x v="7"/>
    </i>
    <i t="default">
      <x v="52"/>
    </i>
    <i>
      <x v="53"/>
      <x v="1"/>
    </i>
    <i r="1">
      <x v="2"/>
    </i>
    <i r="1">
      <x v="4"/>
    </i>
    <i r="1">
      <x v="6"/>
    </i>
    <i r="1">
      <x v="7"/>
    </i>
    <i t="default">
      <x v="53"/>
    </i>
    <i>
      <x v="54"/>
      <x v="1"/>
    </i>
    <i r="1">
      <x v="3"/>
    </i>
    <i r="1">
      <x v="4"/>
    </i>
    <i r="1">
      <x v="6"/>
    </i>
    <i r="1">
      <x v="7"/>
    </i>
    <i t="default">
      <x v="54"/>
    </i>
    <i>
      <x v="55"/>
      <x v="1"/>
    </i>
    <i r="1">
      <x v="3"/>
    </i>
    <i r="1">
      <x v="4"/>
    </i>
    <i r="1">
      <x v="5"/>
    </i>
    <i r="1">
      <x v="7"/>
    </i>
    <i t="default">
      <x v="55"/>
    </i>
    <i>
      <x v="56"/>
      <x v="1"/>
    </i>
    <i r="1">
      <x v="2"/>
    </i>
    <i r="1">
      <x v="4"/>
    </i>
    <i r="1">
      <x v="6"/>
    </i>
    <i r="1">
      <x v="7"/>
    </i>
    <i t="default">
      <x v="56"/>
    </i>
    <i>
      <x v="57"/>
      <x v="1"/>
    </i>
    <i r="1">
      <x v="2"/>
    </i>
    <i r="1">
      <x v="4"/>
    </i>
    <i r="1">
      <x v="6"/>
    </i>
    <i r="1">
      <x v="7"/>
    </i>
    <i t="default">
      <x v="57"/>
    </i>
    <i>
      <x v="58"/>
      <x v="1"/>
    </i>
    <i r="1">
      <x v="3"/>
    </i>
    <i r="1">
      <x v="4"/>
    </i>
    <i r="1">
      <x v="5"/>
    </i>
    <i r="1">
      <x v="7"/>
    </i>
    <i t="default">
      <x v="58"/>
    </i>
    <i>
      <x v="59"/>
      <x/>
    </i>
    <i r="1">
      <x v="3"/>
    </i>
    <i r="1">
      <x v="4"/>
    </i>
    <i r="1">
      <x v="5"/>
    </i>
    <i r="1">
      <x v="7"/>
    </i>
    <i t="default">
      <x v="59"/>
    </i>
    <i>
      <x v="60"/>
      <x v="1"/>
    </i>
    <i r="1">
      <x v="2"/>
    </i>
    <i r="1">
      <x v="4"/>
    </i>
    <i r="1">
      <x v="6"/>
    </i>
    <i r="1">
      <x v="7"/>
    </i>
    <i t="default">
      <x v="60"/>
    </i>
    <i>
      <x v="61"/>
      <x/>
    </i>
    <i r="1">
      <x v="2"/>
    </i>
    <i r="1">
      <x v="4"/>
    </i>
    <i r="1">
      <x v="6"/>
    </i>
    <i r="1">
      <x v="7"/>
    </i>
    <i t="default">
      <x v="61"/>
    </i>
    <i>
      <x v="62"/>
      <x/>
    </i>
    <i r="1">
      <x v="3"/>
    </i>
    <i r="1">
      <x v="4"/>
    </i>
    <i r="1">
      <x v="6"/>
    </i>
    <i r="1">
      <x v="7"/>
    </i>
    <i t="default">
      <x v="62"/>
    </i>
    <i>
      <x v="63"/>
      <x v="1"/>
    </i>
    <i r="1">
      <x v="3"/>
    </i>
    <i r="1">
      <x v="4"/>
    </i>
    <i r="1">
      <x v="6"/>
    </i>
    <i r="1">
      <x v="7"/>
    </i>
    <i t="default">
      <x v="63"/>
    </i>
    <i>
      <x v="64"/>
      <x/>
    </i>
    <i r="1">
      <x v="2"/>
    </i>
    <i r="1">
      <x v="4"/>
    </i>
    <i r="1">
      <x v="5"/>
    </i>
    <i r="1">
      <x v="7"/>
    </i>
    <i t="default">
      <x v="64"/>
    </i>
    <i>
      <x v="65"/>
      <x v="1"/>
    </i>
    <i r="1">
      <x v="2"/>
    </i>
    <i r="1">
      <x v="4"/>
    </i>
    <i r="1">
      <x v="6"/>
    </i>
    <i r="1">
      <x v="7"/>
    </i>
    <i t="default">
      <x v="65"/>
    </i>
    <i>
      <x v="66"/>
      <x v="8"/>
    </i>
    <i t="default">
      <x v="66"/>
    </i>
    <i t="grand">
      <x/>
    </i>
  </rowItems>
  <colItems count="1">
    <i/>
  </colItems>
  <dataFields count="1">
    <dataField name="Sum of EXCAT (mg/kg soil)" fld="12" baseField="0" baseItem="0"/>
  </dataFields>
  <pivotTableStyleInfo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1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A3:D731" firstHeaderRow="2" firstDataRow="2" firstDataCol="3"/>
  <pivotFields count="17">
    <pivotField axis="axisRow" compact="0" outline="0" subtotalTop="0" showAll="0" includeNewItemsInFilter="1">
      <items count="6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t="default"/>
      </items>
    </pivotField>
    <pivotField axis="axisRow" compact="0" outline="0" subtotalTop="0" showAll="0" includeNewItemsInFilter="1">
      <items count="9">
        <item x="0"/>
        <item x="5"/>
        <item x="7"/>
        <item x="1"/>
        <item x="2"/>
        <item x="3"/>
        <item x="6"/>
        <item x="4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numFmtId="2" outline="0" subtotalTop="0" showAll="0" includeNewItemsInFilter="1"/>
    <pivotField compact="0" numFmtId="2" outline="0" subtotalTop="0" showAll="0" includeNewItemsInFilter="1"/>
    <pivotField axis="axisRow" compact="0" outline="0" subtotalTop="0" showAll="0" includeNewItemsInFilter="1">
      <items count="331">
        <item x="30"/>
        <item x="290"/>
        <item x="25"/>
        <item x="120"/>
        <item x="115"/>
        <item x="158"/>
        <item x="168"/>
        <item x="167"/>
        <item x="147"/>
        <item x="163"/>
        <item x="295"/>
        <item x="277"/>
        <item x="17"/>
        <item x="157"/>
        <item x="148"/>
        <item x="189"/>
        <item x="22"/>
        <item x="209"/>
        <item x="103"/>
        <item x="162"/>
        <item x="297"/>
        <item x="119"/>
        <item x="278"/>
        <item x="73"/>
        <item x="327"/>
        <item x="60"/>
        <item x="188"/>
        <item x="177"/>
        <item x="18"/>
        <item x="308"/>
        <item x="159"/>
        <item x="44"/>
        <item x="43"/>
        <item x="149"/>
        <item x="9"/>
        <item x="23"/>
        <item x="250"/>
        <item x="208"/>
        <item x="187"/>
        <item x="24"/>
        <item x="207"/>
        <item x="69"/>
        <item x="169"/>
        <item x="99"/>
        <item x="94"/>
        <item x="89"/>
        <item x="104"/>
        <item x="102"/>
        <item x="14"/>
        <item x="72"/>
        <item x="329"/>
        <item x="7"/>
        <item x="42"/>
        <item x="279"/>
        <item x="124"/>
        <item x="174"/>
        <item x="197"/>
        <item x="317"/>
        <item x="4"/>
        <item x="178"/>
        <item x="318"/>
        <item x="39"/>
        <item x="109"/>
        <item x="164"/>
        <item x="153"/>
        <item x="275"/>
        <item x="74"/>
        <item x="179"/>
        <item x="307"/>
        <item x="270"/>
        <item x="144"/>
        <item x="139"/>
        <item x="198"/>
        <item x="64"/>
        <item x="19"/>
        <item x="328"/>
        <item x="8"/>
        <item x="217"/>
        <item x="55"/>
        <item x="62"/>
        <item x="184"/>
        <item x="13"/>
        <item x="12"/>
        <item x="37"/>
        <item x="267"/>
        <item x="319"/>
        <item x="259"/>
        <item x="68"/>
        <item x="154"/>
        <item x="288"/>
        <item x="38"/>
        <item x="114"/>
        <item x="98"/>
        <item x="268"/>
        <item x="322"/>
        <item x="299"/>
        <item x="132"/>
        <item x="134"/>
        <item x="152"/>
        <item x="122"/>
        <item x="112"/>
        <item x="82"/>
        <item x="79"/>
        <item x="309"/>
        <item x="194"/>
        <item x="254"/>
        <item x="247"/>
        <item x="84"/>
        <item x="166"/>
        <item x="303"/>
        <item x="304"/>
        <item x="97"/>
        <item x="257"/>
        <item x="199"/>
        <item x="67"/>
        <item x="29"/>
        <item x="63"/>
        <item x="324"/>
        <item x="219"/>
        <item x="34"/>
        <item x="133"/>
        <item x="289"/>
        <item x="129"/>
        <item x="269"/>
        <item x="53"/>
        <item x="218"/>
        <item x="107"/>
        <item x="264"/>
        <item x="156"/>
        <item x="83"/>
        <item x="262"/>
        <item x="54"/>
        <item x="71"/>
        <item x="292"/>
        <item x="255"/>
        <item x="314"/>
        <item x="227"/>
        <item x="113"/>
        <item x="287"/>
        <item x="135"/>
        <item x="263"/>
        <item x="230"/>
        <item x="3"/>
        <item x="142"/>
        <item x="52"/>
        <item x="32"/>
        <item x="2"/>
        <item x="284"/>
        <item x="312"/>
        <item x="117"/>
        <item x="21"/>
        <item x="192"/>
        <item x="48"/>
        <item x="294"/>
        <item x="173"/>
        <item x="283"/>
        <item x="252"/>
        <item x="183"/>
        <item x="49"/>
        <item x="41"/>
        <item x="193"/>
        <item x="302"/>
        <item x="127"/>
        <item x="204"/>
        <item x="146"/>
        <item x="258"/>
        <item x="93"/>
        <item x="313"/>
        <item x="249"/>
        <item x="214"/>
        <item x="88"/>
        <item x="172"/>
        <item x="47"/>
        <item x="306"/>
        <item x="92"/>
        <item x="229"/>
        <item x="182"/>
        <item x="59"/>
        <item x="87"/>
        <item x="298"/>
        <item x="101"/>
        <item x="77"/>
        <item x="286"/>
        <item x="239"/>
        <item x="27"/>
        <item x="185"/>
        <item x="237"/>
        <item x="244"/>
        <item x="265"/>
        <item x="282"/>
        <item x="108"/>
        <item x="128"/>
        <item x="326"/>
        <item x="186"/>
        <item x="316"/>
        <item x="323"/>
        <item x="16"/>
        <item x="234"/>
        <item x="243"/>
        <item x="196"/>
        <item x="137"/>
        <item x="238"/>
        <item x="143"/>
        <item x="161"/>
        <item x="212"/>
        <item x="274"/>
        <item x="242"/>
        <item x="57"/>
        <item x="235"/>
        <item x="151"/>
        <item x="20"/>
        <item x="281"/>
        <item x="78"/>
        <item x="228"/>
        <item x="232"/>
        <item x="301"/>
        <item x="11"/>
        <item x="96"/>
        <item x="224"/>
        <item x="203"/>
        <item x="36"/>
        <item x="325"/>
        <item x="233"/>
        <item x="205"/>
        <item x="175"/>
        <item x="202"/>
        <item x="272"/>
        <item x="170"/>
        <item x="222"/>
        <item x="131"/>
        <item x="145"/>
        <item x="6"/>
        <item x="253"/>
        <item x="176"/>
        <item x="266"/>
        <item x="51"/>
        <item x="123"/>
        <item x="213"/>
        <item x="315"/>
        <item x="260"/>
        <item x="215"/>
        <item x="111"/>
        <item x="320"/>
        <item x="118"/>
        <item x="180"/>
        <item x="165"/>
        <item x="10"/>
        <item x="155"/>
        <item x="33"/>
        <item x="66"/>
        <item x="276"/>
        <item x="225"/>
        <item x="58"/>
        <item x="206"/>
        <item x="210"/>
        <item x="46"/>
        <item x="216"/>
        <item x="15"/>
        <item x="195"/>
        <item x="150"/>
        <item x="293"/>
        <item x="191"/>
        <item x="248"/>
        <item x="311"/>
        <item x="28"/>
        <item x="261"/>
        <item x="40"/>
        <item x="273"/>
        <item x="160"/>
        <item x="138"/>
        <item x="190"/>
        <item x="1"/>
        <item x="141"/>
        <item x="126"/>
        <item x="75"/>
        <item x="305"/>
        <item x="181"/>
        <item x="70"/>
        <item x="5"/>
        <item x="80"/>
        <item x="241"/>
        <item x="310"/>
        <item x="223"/>
        <item x="140"/>
        <item x="106"/>
        <item x="220"/>
        <item x="35"/>
        <item x="100"/>
        <item x="91"/>
        <item x="81"/>
        <item x="200"/>
        <item x="86"/>
        <item x="50"/>
        <item x="171"/>
        <item x="300"/>
        <item x="0"/>
        <item x="285"/>
        <item x="110"/>
        <item x="105"/>
        <item x="90"/>
        <item x="85"/>
        <item x="130"/>
        <item x="45"/>
        <item x="321"/>
        <item x="240"/>
        <item x="256"/>
        <item x="296"/>
        <item x="226"/>
        <item x="95"/>
        <item x="280"/>
        <item x="246"/>
        <item x="65"/>
        <item x="125"/>
        <item x="211"/>
        <item x="61"/>
        <item x="136"/>
        <item x="76"/>
        <item x="236"/>
        <item x="245"/>
        <item x="251"/>
        <item x="121"/>
        <item x="116"/>
        <item x="201"/>
        <item x="26"/>
        <item x="291"/>
        <item x="31"/>
        <item x="221"/>
        <item x="271"/>
        <item x="231"/>
        <item x="56"/>
        <item t="default"/>
      </items>
    </pivotField>
    <pivotField compact="0" outline="0" subtotalTop="0" showAll="0" includeNewItemsInFilter="1"/>
    <pivotField dataField="1" compact="0" outline="0" subtotalTop="0" showAll="0" includeNewItemsInFilter="1">
      <items count="331">
        <item x="30"/>
        <item x="290"/>
        <item x="167"/>
        <item x="147"/>
        <item x="25"/>
        <item x="277"/>
        <item x="120"/>
        <item x="17"/>
        <item x="157"/>
        <item x="189"/>
        <item x="22"/>
        <item x="115"/>
        <item x="209"/>
        <item x="162"/>
        <item x="297"/>
        <item x="119"/>
        <item x="327"/>
        <item x="177"/>
        <item x="159"/>
        <item x="44"/>
        <item x="149"/>
        <item x="9"/>
        <item x="187"/>
        <item x="24"/>
        <item x="207"/>
        <item x="158"/>
        <item x="168"/>
        <item x="69"/>
        <item x="169"/>
        <item x="99"/>
        <item x="94"/>
        <item x="89"/>
        <item x="104"/>
        <item x="102"/>
        <item x="14"/>
        <item x="72"/>
        <item x="329"/>
        <item x="7"/>
        <item x="42"/>
        <item x="279"/>
        <item x="124"/>
        <item x="174"/>
        <item x="197"/>
        <item x="317"/>
        <item x="4"/>
        <item x="39"/>
        <item x="109"/>
        <item x="164"/>
        <item x="74"/>
        <item x="179"/>
        <item x="163"/>
        <item x="307"/>
        <item x="144"/>
        <item x="139"/>
        <item x="64"/>
        <item x="19"/>
        <item x="217"/>
        <item x="62"/>
        <item x="184"/>
        <item x="12"/>
        <item x="148"/>
        <item x="37"/>
        <item x="267"/>
        <item x="319"/>
        <item x="259"/>
        <item x="103"/>
        <item x="154"/>
        <item x="278"/>
        <item x="73"/>
        <item x="114"/>
        <item x="322"/>
        <item x="299"/>
        <item x="132"/>
        <item x="134"/>
        <item x="152"/>
        <item x="188"/>
        <item x="18"/>
        <item x="308"/>
        <item x="122"/>
        <item x="43"/>
        <item x="112"/>
        <item x="295"/>
        <item x="23"/>
        <item x="82"/>
        <item x="79"/>
        <item x="309"/>
        <item x="208"/>
        <item x="194"/>
        <item x="254"/>
        <item x="247"/>
        <item x="84"/>
        <item x="304"/>
        <item x="97"/>
        <item x="257"/>
        <item x="199"/>
        <item x="67"/>
        <item x="29"/>
        <item x="324"/>
        <item x="219"/>
        <item x="34"/>
        <item x="178"/>
        <item x="318"/>
        <item x="289"/>
        <item x="129"/>
        <item x="153"/>
        <item x="269"/>
        <item x="107"/>
        <item x="264"/>
        <item x="60"/>
        <item x="262"/>
        <item x="54"/>
        <item x="292"/>
        <item x="198"/>
        <item x="314"/>
        <item x="328"/>
        <item x="227"/>
        <item x="8"/>
        <item x="287"/>
        <item x="13"/>
        <item x="250"/>
        <item x="142"/>
        <item x="52"/>
        <item x="32"/>
        <item x="2"/>
        <item x="284"/>
        <item x="68"/>
        <item x="312"/>
        <item x="288"/>
        <item x="117"/>
        <item x="38"/>
        <item x="192"/>
        <item x="98"/>
        <item x="268"/>
        <item x="294"/>
        <item x="252"/>
        <item x="49"/>
        <item x="302"/>
        <item x="127"/>
        <item x="204"/>
        <item x="275"/>
        <item x="249"/>
        <item x="214"/>
        <item x="270"/>
        <item x="172"/>
        <item x="47"/>
        <item x="92"/>
        <item x="229"/>
        <item x="182"/>
        <item x="59"/>
        <item x="87"/>
        <item x="77"/>
        <item x="166"/>
        <item x="303"/>
        <item x="55"/>
        <item x="239"/>
        <item x="27"/>
        <item x="237"/>
        <item x="63"/>
        <item x="244"/>
        <item x="133"/>
        <item x="282"/>
        <item x="53"/>
        <item x="218"/>
        <item x="156"/>
        <item x="83"/>
        <item x="71"/>
        <item x="234"/>
        <item x="113"/>
        <item x="137"/>
        <item x="263"/>
        <item x="212"/>
        <item x="3"/>
        <item x="274"/>
        <item x="242"/>
        <item x="57"/>
        <item x="21"/>
        <item x="232"/>
        <item x="48"/>
        <item x="173"/>
        <item x="283"/>
        <item x="183"/>
        <item x="224"/>
        <item x="41"/>
        <item x="193"/>
        <item x="146"/>
        <item x="258"/>
        <item x="202"/>
        <item x="93"/>
        <item x="272"/>
        <item x="313"/>
        <item x="222"/>
        <item x="88"/>
        <item x="306"/>
        <item x="298"/>
        <item x="255"/>
        <item x="101"/>
        <item x="135"/>
        <item x="286"/>
        <item x="230"/>
        <item x="108"/>
        <item x="128"/>
        <item x="326"/>
        <item x="186"/>
        <item x="316"/>
        <item x="323"/>
        <item x="16"/>
        <item x="243"/>
        <item x="196"/>
        <item x="238"/>
        <item x="143"/>
        <item x="161"/>
        <item x="151"/>
        <item x="281"/>
        <item x="78"/>
        <item x="228"/>
        <item x="185"/>
        <item x="301"/>
        <item x="11"/>
        <item x="96"/>
        <item x="203"/>
        <item x="265"/>
        <item x="36"/>
        <item x="233"/>
        <item x="131"/>
        <item x="6"/>
        <item x="253"/>
        <item x="176"/>
        <item x="266"/>
        <item x="235"/>
        <item x="20"/>
        <item x="51"/>
        <item x="123"/>
        <item x="213"/>
        <item x="111"/>
        <item x="118"/>
        <item x="325"/>
        <item x="205"/>
        <item x="175"/>
        <item x="170"/>
        <item x="33"/>
        <item x="66"/>
        <item x="276"/>
        <item x="145"/>
        <item x="58"/>
        <item x="206"/>
        <item x="46"/>
        <item x="216"/>
        <item x="293"/>
        <item x="315"/>
        <item x="191"/>
        <item x="260"/>
        <item x="248"/>
        <item x="311"/>
        <item x="28"/>
        <item x="215"/>
        <item x="261"/>
        <item x="320"/>
        <item x="273"/>
        <item x="180"/>
        <item x="138"/>
        <item x="1"/>
        <item x="165"/>
        <item x="141"/>
        <item x="10"/>
        <item x="155"/>
        <item x="126"/>
        <item x="181"/>
        <item x="225"/>
        <item x="241"/>
        <item x="210"/>
        <item x="223"/>
        <item x="106"/>
        <item x="15"/>
        <item x="195"/>
        <item x="150"/>
        <item x="91"/>
        <item x="81"/>
        <item x="40"/>
        <item x="86"/>
        <item x="160"/>
        <item x="190"/>
        <item x="171"/>
        <item x="75"/>
        <item x="305"/>
        <item x="70"/>
        <item x="5"/>
        <item x="80"/>
        <item x="310"/>
        <item x="140"/>
        <item x="321"/>
        <item x="220"/>
        <item x="256"/>
        <item x="35"/>
        <item x="100"/>
        <item x="296"/>
        <item x="200"/>
        <item x="50"/>
        <item x="226"/>
        <item x="300"/>
        <item x="0"/>
        <item x="285"/>
        <item x="110"/>
        <item x="105"/>
        <item x="246"/>
        <item x="90"/>
        <item x="85"/>
        <item x="130"/>
        <item x="45"/>
        <item x="240"/>
        <item x="211"/>
        <item x="61"/>
        <item x="95"/>
        <item x="136"/>
        <item x="280"/>
        <item x="65"/>
        <item x="76"/>
        <item x="236"/>
        <item x="125"/>
        <item x="251"/>
        <item x="121"/>
        <item x="116"/>
        <item x="201"/>
        <item x="26"/>
        <item x="245"/>
        <item x="291"/>
        <item x="31"/>
        <item x="221"/>
        <item x="271"/>
        <item x="231"/>
        <item x="56"/>
        <item t="default"/>
      </items>
    </pivotField>
  </pivotFields>
  <rowFields count="3">
    <field x="0"/>
    <field x="1"/>
    <field x="14"/>
  </rowFields>
  <rowItems count="727">
    <i>
      <x/>
      <x/>
      <x v="295"/>
    </i>
    <i t="default" r="1">
      <x/>
    </i>
    <i r="1">
      <x v="3"/>
      <x v="271"/>
    </i>
    <i t="default" r="1">
      <x v="3"/>
    </i>
    <i r="1">
      <x v="4"/>
      <x v="146"/>
    </i>
    <i t="default" r="1">
      <x v="4"/>
    </i>
    <i r="1">
      <x v="5"/>
      <x v="142"/>
    </i>
    <i t="default" r="1">
      <x v="5"/>
    </i>
    <i r="1">
      <x v="7"/>
      <x v="58"/>
    </i>
    <i t="default" r="1">
      <x v="7"/>
    </i>
    <i t="default">
      <x/>
    </i>
    <i>
      <x v="1"/>
      <x v="1"/>
      <x v="278"/>
    </i>
    <i t="default" r="1">
      <x v="1"/>
    </i>
    <i r="1">
      <x v="3"/>
      <x v="231"/>
    </i>
    <i t="default" r="1">
      <x v="3"/>
    </i>
    <i r="1">
      <x v="4"/>
      <x v="51"/>
    </i>
    <i t="default" r="1">
      <x v="4"/>
    </i>
    <i r="1">
      <x v="5"/>
      <x v="76"/>
    </i>
    <i t="default" r="1">
      <x v="5"/>
    </i>
    <i r="1">
      <x v="7"/>
      <x v="34"/>
    </i>
    <i t="default" r="1">
      <x v="7"/>
    </i>
    <i t="default">
      <x v="1"/>
    </i>
    <i>
      <x v="2"/>
      <x v="1"/>
      <x v="246"/>
    </i>
    <i t="default" r="1">
      <x v="1"/>
    </i>
    <i r="1">
      <x v="3"/>
      <x v="216"/>
    </i>
    <i t="default" r="1">
      <x v="3"/>
    </i>
    <i r="1">
      <x v="4"/>
      <x v="82"/>
    </i>
    <i t="default" r="1">
      <x v="4"/>
    </i>
    <i r="1">
      <x v="6"/>
      <x v="81"/>
    </i>
    <i t="default" r="1">
      <x v="6"/>
    </i>
    <i r="1">
      <x v="7"/>
      <x v="48"/>
    </i>
    <i t="default" r="1">
      <x v="7"/>
    </i>
    <i t="default">
      <x v="2"/>
    </i>
    <i>
      <x v="3"/>
      <x/>
      <x v="257"/>
    </i>
    <i t="default" r="1">
      <x/>
    </i>
    <i r="1">
      <x v="2"/>
      <x v="196"/>
    </i>
    <i t="default" r="1">
      <x v="2"/>
    </i>
    <i r="1">
      <x v="4"/>
      <x v="12"/>
    </i>
    <i t="default" r="1">
      <x v="4"/>
    </i>
    <i r="1">
      <x v="5"/>
      <x v="28"/>
    </i>
    <i t="default" r="1">
      <x v="5"/>
    </i>
    <i r="1">
      <x v="7"/>
      <x v="74"/>
    </i>
    <i t="default" r="1">
      <x v="7"/>
    </i>
    <i t="default">
      <x v="3"/>
    </i>
    <i>
      <x v="4"/>
      <x/>
      <x v="210"/>
    </i>
    <i t="default" r="1">
      <x/>
    </i>
    <i r="1">
      <x v="3"/>
      <x v="150"/>
    </i>
    <i t="default" r="1">
      <x v="3"/>
    </i>
    <i r="1">
      <x v="4"/>
      <x v="16"/>
    </i>
    <i t="default" r="1">
      <x v="4"/>
    </i>
    <i r="1">
      <x v="6"/>
      <x v="35"/>
    </i>
    <i t="default" r="1">
      <x v="6"/>
    </i>
    <i r="1">
      <x v="7"/>
      <x v="39"/>
    </i>
    <i t="default" r="1">
      <x v="7"/>
    </i>
    <i t="default">
      <x v="4"/>
    </i>
    <i>
      <x v="5"/>
      <x v="1"/>
      <x v="2"/>
    </i>
    <i t="default" r="1">
      <x v="1"/>
    </i>
    <i r="1">
      <x v="3"/>
      <x v="323"/>
    </i>
    <i t="default" r="1">
      <x v="3"/>
    </i>
    <i r="1">
      <x v="4"/>
      <x v="184"/>
    </i>
    <i t="default" r="1">
      <x v="4"/>
    </i>
    <i r="1">
      <x v="5"/>
      <x v="264"/>
    </i>
    <i t="default" r="1">
      <x v="5"/>
    </i>
    <i r="1">
      <x v="7"/>
      <x v="115"/>
    </i>
    <i t="default" r="1">
      <x v="7"/>
    </i>
    <i t="default">
      <x v="5"/>
    </i>
    <i>
      <x v="6"/>
      <x/>
      <x/>
    </i>
    <i t="default" r="1">
      <x/>
    </i>
    <i r="1">
      <x v="3"/>
      <x v="325"/>
    </i>
    <i t="default" r="1">
      <x v="3"/>
    </i>
    <i r="1">
      <x v="4"/>
      <x v="145"/>
    </i>
    <i t="default" r="1">
      <x v="4"/>
    </i>
    <i r="1">
      <x v="5"/>
      <x v="248"/>
    </i>
    <i t="default" r="1">
      <x v="5"/>
    </i>
    <i r="1">
      <x v="7"/>
      <x v="119"/>
    </i>
    <i t="default" r="1">
      <x v="7"/>
    </i>
    <i t="default">
      <x v="6"/>
    </i>
    <i>
      <x v="7"/>
      <x/>
      <x v="286"/>
    </i>
    <i t="default" r="1">
      <x/>
    </i>
    <i r="1">
      <x v="2"/>
      <x v="220"/>
    </i>
    <i t="default" r="1">
      <x v="2"/>
    </i>
    <i r="1">
      <x v="4"/>
      <x v="83"/>
    </i>
    <i t="default" r="1">
      <x v="4"/>
    </i>
    <i r="1">
      <x v="5"/>
      <x v="90"/>
    </i>
    <i t="default" r="1">
      <x v="5"/>
    </i>
    <i r="1">
      <x v="7"/>
      <x v="61"/>
    </i>
    <i t="default" r="1">
      <x v="7"/>
    </i>
    <i t="default">
      <x v="7"/>
    </i>
    <i>
      <x v="8"/>
      <x/>
      <x v="266"/>
    </i>
    <i t="default" r="1">
      <x/>
    </i>
    <i r="1">
      <x v="2"/>
      <x v="159"/>
    </i>
    <i t="default" r="1">
      <x v="2"/>
    </i>
    <i r="1">
      <x v="4"/>
      <x v="52"/>
    </i>
    <i t="default" r="1">
      <x v="4"/>
    </i>
    <i r="1">
      <x v="5"/>
      <x v="32"/>
    </i>
    <i t="default" r="1">
      <x v="5"/>
    </i>
    <i r="1">
      <x v="7"/>
      <x v="31"/>
    </i>
    <i t="default" r="1">
      <x v="7"/>
    </i>
    <i t="default">
      <x v="8"/>
    </i>
    <i>
      <x v="9"/>
      <x/>
      <x v="302"/>
    </i>
    <i t="default" r="1">
      <x/>
    </i>
    <i r="1">
      <x v="2"/>
      <x v="255"/>
    </i>
    <i t="default" r="1">
      <x v="2"/>
    </i>
    <i r="1">
      <x v="4"/>
      <x v="172"/>
    </i>
    <i t="default" r="1">
      <x v="4"/>
    </i>
    <i r="1">
      <x v="5"/>
      <x v="152"/>
    </i>
    <i t="default" r="1">
      <x v="5"/>
    </i>
    <i r="1">
      <x v="7"/>
      <x v="158"/>
    </i>
    <i t="default" r="1">
      <x v="7"/>
    </i>
    <i t="default">
      <x v="9"/>
    </i>
    <i>
      <x v="10"/>
      <x v="1"/>
      <x v="292"/>
    </i>
    <i t="default" r="1">
      <x v="1"/>
    </i>
    <i r="1">
      <x v="2"/>
      <x v="235"/>
    </i>
    <i t="default" r="1">
      <x v="2"/>
    </i>
    <i r="1">
      <x v="4"/>
      <x v="144"/>
    </i>
    <i t="default" r="1">
      <x v="4"/>
    </i>
    <i r="1">
      <x v="5"/>
      <x v="124"/>
    </i>
    <i t="default" r="1">
      <x v="5"/>
    </i>
    <i r="1">
      <x v="7"/>
      <x v="131"/>
    </i>
    <i t="default" r="1">
      <x v="7"/>
    </i>
    <i t="default">
      <x v="10"/>
    </i>
    <i>
      <x v="11"/>
      <x/>
      <x v="78"/>
    </i>
    <i t="default" r="1">
      <x/>
    </i>
    <i r="1">
      <x v="2"/>
      <x v="329"/>
    </i>
    <i t="default" r="1">
      <x v="2"/>
    </i>
    <i r="1">
      <x v="4"/>
      <x v="207"/>
    </i>
    <i t="default" r="1">
      <x v="4"/>
    </i>
    <i r="1">
      <x v="5"/>
      <x v="252"/>
    </i>
    <i t="default" r="1">
      <x v="5"/>
    </i>
    <i r="1">
      <x v="7"/>
      <x v="177"/>
    </i>
    <i t="default" r="1">
      <x v="7"/>
    </i>
    <i t="default">
      <x v="11"/>
    </i>
    <i>
      <x v="12"/>
      <x/>
      <x v="25"/>
    </i>
    <i t="default" r="1">
      <x/>
    </i>
    <i r="1">
      <x v="2"/>
      <x v="314"/>
    </i>
    <i t="default" r="1">
      <x v="2"/>
    </i>
    <i r="1">
      <x v="4"/>
      <x v="79"/>
    </i>
    <i t="default" r="1">
      <x v="4"/>
    </i>
    <i r="1">
      <x v="5"/>
      <x v="116"/>
    </i>
    <i t="default" r="1">
      <x v="5"/>
    </i>
    <i r="1">
      <x v="7"/>
      <x v="73"/>
    </i>
    <i t="default" r="1">
      <x v="7"/>
    </i>
    <i t="default">
      <x v="12"/>
    </i>
    <i>
      <x v="13"/>
      <x v="1"/>
      <x v="311"/>
    </i>
    <i t="default" r="1">
      <x v="1"/>
    </i>
    <i r="1">
      <x v="3"/>
      <x v="249"/>
    </i>
    <i t="default" r="1">
      <x v="3"/>
    </i>
    <i r="1">
      <x v="4"/>
      <x v="114"/>
    </i>
    <i t="default" r="1">
      <x v="4"/>
    </i>
    <i r="1">
      <x v="5"/>
      <x v="87"/>
    </i>
    <i t="default" r="1">
      <x v="5"/>
    </i>
    <i r="1">
      <x v="7"/>
      <x v="41"/>
    </i>
    <i t="default" r="1">
      <x v="7"/>
    </i>
    <i t="default">
      <x v="13"/>
    </i>
    <i>
      <x v="14"/>
      <x v="1"/>
      <x v="277"/>
    </i>
    <i t="default" r="1">
      <x v="1"/>
    </i>
    <i r="1">
      <x v="2"/>
      <x v="132"/>
    </i>
    <i t="default" r="1">
      <x v="2"/>
    </i>
    <i r="1">
      <x v="4"/>
      <x v="49"/>
    </i>
    <i t="default" r="1">
      <x v="4"/>
    </i>
    <i r="1">
      <x v="6"/>
      <x v="23"/>
    </i>
    <i t="default" r="1">
      <x v="6"/>
    </i>
    <i r="1">
      <x v="7"/>
      <x v="66"/>
    </i>
    <i t="default" r="1">
      <x v="7"/>
    </i>
    <i t="default">
      <x v="14"/>
    </i>
    <i>
      <x v="15"/>
      <x v="1"/>
      <x v="274"/>
    </i>
    <i t="default" r="1">
      <x v="1"/>
    </i>
    <i r="1">
      <x v="2"/>
      <x v="316"/>
    </i>
    <i t="default" r="1">
      <x v="2"/>
    </i>
    <i r="1">
      <x v="4"/>
      <x v="181"/>
    </i>
    <i t="default" r="1">
      <x v="4"/>
    </i>
    <i r="1">
      <x v="6"/>
      <x v="212"/>
    </i>
    <i t="default" r="1">
      <x v="6"/>
    </i>
    <i r="1">
      <x v="7"/>
      <x v="102"/>
    </i>
    <i t="default" r="1">
      <x v="7"/>
    </i>
    <i t="default">
      <x v="15"/>
    </i>
    <i>
      <x v="16"/>
      <x/>
      <x v="279"/>
    </i>
    <i t="default" r="1">
      <x/>
    </i>
    <i r="1">
      <x v="2"/>
      <x v="289"/>
    </i>
    <i t="default" r="1">
      <x v="2"/>
    </i>
    <i r="1">
      <x v="4"/>
      <x v="101"/>
    </i>
    <i t="default" r="1">
      <x v="4"/>
    </i>
    <i r="1">
      <x v="5"/>
      <x v="129"/>
    </i>
    <i t="default" r="1">
      <x v="5"/>
    </i>
    <i r="1">
      <x v="7"/>
      <x v="107"/>
    </i>
    <i t="default" r="1">
      <x v="7"/>
    </i>
    <i t="default">
      <x v="16"/>
    </i>
    <i>
      <x v="17"/>
      <x/>
      <x v="300"/>
    </i>
    <i t="default" r="1">
      <x/>
    </i>
    <i r="1">
      <x v="3"/>
      <x v="291"/>
    </i>
    <i t="default" r="1">
      <x v="3"/>
    </i>
    <i r="1">
      <x v="4"/>
      <x v="178"/>
    </i>
    <i t="default" r="1">
      <x v="4"/>
    </i>
    <i r="1">
      <x v="6"/>
      <x v="170"/>
    </i>
    <i t="default" r="1">
      <x v="6"/>
    </i>
    <i r="1">
      <x v="7"/>
      <x v="45"/>
    </i>
    <i t="default" r="1">
      <x v="7"/>
    </i>
    <i t="default">
      <x v="17"/>
    </i>
    <i>
      <x v="18"/>
      <x/>
      <x v="299"/>
    </i>
    <i t="default" r="1">
      <x/>
    </i>
    <i r="1">
      <x v="2"/>
      <x v="288"/>
    </i>
    <i t="default" r="1">
      <x v="2"/>
    </i>
    <i r="1">
      <x v="4"/>
      <x v="174"/>
    </i>
    <i t="default" r="1">
      <x v="4"/>
    </i>
    <i r="1">
      <x v="6"/>
      <x v="166"/>
    </i>
    <i t="default" r="1">
      <x v="6"/>
    </i>
    <i r="1">
      <x v="7"/>
      <x v="44"/>
    </i>
    <i t="default" r="1">
      <x v="7"/>
    </i>
    <i t="default">
      <x v="18"/>
    </i>
    <i>
      <x v="19"/>
      <x v="1"/>
      <x v="308"/>
    </i>
    <i t="default" r="1">
      <x v="1"/>
    </i>
    <i r="1">
      <x v="2"/>
      <x v="217"/>
    </i>
    <i t="default" r="1">
      <x v="2"/>
    </i>
    <i r="1">
      <x v="4"/>
      <x v="111"/>
    </i>
    <i t="default" r="1">
      <x v="4"/>
    </i>
    <i r="1">
      <x v="6"/>
      <x v="92"/>
    </i>
    <i t="default" r="1">
      <x v="6"/>
    </i>
    <i r="1">
      <x v="7"/>
      <x v="43"/>
    </i>
    <i t="default" r="1">
      <x v="7"/>
    </i>
    <i t="default">
      <x v="19"/>
    </i>
    <i>
      <x v="20"/>
      <x v="1"/>
      <x v="287"/>
    </i>
    <i t="default" r="1">
      <x v="1"/>
    </i>
    <i r="1">
      <x v="3"/>
      <x v="180"/>
    </i>
    <i t="default" r="1">
      <x v="3"/>
    </i>
    <i r="1">
      <x v="4"/>
      <x v="47"/>
    </i>
    <i t="default" r="1">
      <x v="4"/>
    </i>
    <i r="1">
      <x v="6"/>
      <x v="18"/>
    </i>
    <i t="default" r="1">
      <x v="6"/>
    </i>
    <i r="1">
      <x v="7"/>
      <x v="46"/>
    </i>
    <i t="default" r="1">
      <x v="7"/>
    </i>
    <i t="default">
      <x v="20"/>
    </i>
    <i>
      <x v="21"/>
      <x v="1"/>
      <x v="298"/>
    </i>
    <i t="default" r="1">
      <x v="1"/>
    </i>
    <i r="1">
      <x v="2"/>
      <x v="284"/>
    </i>
    <i t="default" r="1">
      <x v="2"/>
    </i>
    <i r="1">
      <x v="4"/>
      <x v="126"/>
    </i>
    <i t="default" r="1">
      <x v="4"/>
    </i>
    <i r="1">
      <x v="6"/>
      <x v="190"/>
    </i>
    <i t="default" r="1">
      <x v="6"/>
    </i>
    <i r="1">
      <x v="7"/>
      <x v="62"/>
    </i>
    <i t="default" r="1">
      <x v="7"/>
    </i>
    <i t="default">
      <x v="21"/>
    </i>
    <i>
      <x v="22"/>
      <x v="1"/>
      <x v="297"/>
    </i>
    <i t="default" r="1">
      <x v="1"/>
    </i>
    <i r="1">
      <x v="2"/>
      <x v="241"/>
    </i>
    <i t="default" r="1">
      <x v="2"/>
    </i>
    <i r="1">
      <x v="4"/>
      <x v="100"/>
    </i>
    <i t="default" r="1">
      <x v="4"/>
    </i>
    <i r="1">
      <x v="6"/>
      <x v="137"/>
    </i>
    <i t="default" r="1">
      <x v="6"/>
    </i>
    <i r="1">
      <x v="7"/>
      <x v="91"/>
    </i>
    <i t="default" r="1">
      <x v="7"/>
    </i>
    <i t="default">
      <x v="22"/>
    </i>
    <i>
      <x v="23"/>
      <x v="1"/>
      <x v="4"/>
    </i>
    <i t="default" r="1">
      <x v="1"/>
    </i>
    <i r="1">
      <x v="3"/>
      <x v="321"/>
    </i>
    <i t="default" r="1">
      <x v="3"/>
    </i>
    <i r="1">
      <x v="4"/>
      <x v="149"/>
    </i>
    <i t="default" r="1">
      <x v="4"/>
    </i>
    <i r="1">
      <x v="6"/>
      <x v="243"/>
    </i>
    <i t="default" r="1">
      <x v="6"/>
    </i>
    <i r="1">
      <x v="7"/>
      <x v="21"/>
    </i>
    <i t="default" r="1">
      <x v="7"/>
    </i>
    <i t="default">
      <x v="23"/>
    </i>
    <i>
      <x v="24"/>
      <x/>
      <x v="3"/>
    </i>
    <i t="default" r="1">
      <x/>
    </i>
    <i r="1">
      <x v="3"/>
      <x v="320"/>
    </i>
    <i t="default" r="1">
      <x v="3"/>
    </i>
    <i r="1">
      <x v="4"/>
      <x v="99"/>
    </i>
    <i t="default" r="1">
      <x v="4"/>
    </i>
    <i r="1">
      <x v="6"/>
      <x v="236"/>
    </i>
    <i t="default" r="1">
      <x v="6"/>
    </i>
    <i r="1">
      <x v="7"/>
      <x v="54"/>
    </i>
    <i t="default" r="1">
      <x v="7"/>
    </i>
    <i t="default">
      <x v="24"/>
    </i>
    <i>
      <x v="25"/>
      <x/>
      <x v="312"/>
    </i>
    <i t="default" r="1">
      <x/>
    </i>
    <i r="1">
      <x v="3"/>
      <x v="273"/>
    </i>
    <i t="default" r="1">
      <x v="3"/>
    </i>
    <i r="1">
      <x v="4"/>
      <x v="162"/>
    </i>
    <i t="default" r="1">
      <x v="4"/>
    </i>
    <i r="1">
      <x v="5"/>
      <x v="191"/>
    </i>
    <i t="default" r="1">
      <x v="5"/>
    </i>
    <i r="1">
      <x v="7"/>
      <x v="122"/>
    </i>
    <i t="default" r="1">
      <x v="7"/>
    </i>
    <i t="default">
      <x v="25"/>
    </i>
    <i>
      <x v="26"/>
      <x v="1"/>
      <x v="301"/>
    </i>
    <i t="default" r="1">
      <x v="1"/>
    </i>
    <i r="1">
      <x v="2"/>
      <x v="229"/>
    </i>
    <i t="default" r="1">
      <x v="2"/>
    </i>
    <i r="1">
      <x v="4"/>
      <x v="96"/>
    </i>
    <i t="default" r="1">
      <x v="4"/>
    </i>
    <i r="1">
      <x v="5"/>
      <x v="120"/>
    </i>
    <i t="default" r="1">
      <x v="5"/>
    </i>
    <i r="1">
      <x v="7"/>
      <x v="97"/>
    </i>
    <i t="default" r="1">
      <x v="7"/>
    </i>
    <i t="default">
      <x v="26"/>
    </i>
    <i>
      <x v="27"/>
      <x v="1"/>
      <x v="139"/>
    </i>
    <i t="default" r="1">
      <x v="1"/>
    </i>
    <i r="1">
      <x v="3"/>
      <x v="315"/>
    </i>
    <i t="default" r="1">
      <x v="3"/>
    </i>
    <i r="1">
      <x v="4"/>
      <x v="200"/>
    </i>
    <i t="default" r="1">
      <x v="4"/>
    </i>
    <i r="1">
      <x v="5"/>
      <x v="269"/>
    </i>
    <i t="default" r="1">
      <x v="5"/>
    </i>
    <i r="1">
      <x v="7"/>
      <x v="71"/>
    </i>
    <i t="default" r="1">
      <x v="7"/>
    </i>
    <i t="default">
      <x v="27"/>
    </i>
    <i>
      <x v="28"/>
      <x v="1"/>
      <x v="283"/>
    </i>
    <i t="default" r="1">
      <x v="1"/>
    </i>
    <i r="1">
      <x v="3"/>
      <x v="272"/>
    </i>
    <i t="default" r="1">
      <x v="3"/>
    </i>
    <i r="1">
      <x v="4"/>
      <x v="143"/>
    </i>
    <i t="default" r="1">
      <x v="4"/>
    </i>
    <i r="1">
      <x v="6"/>
      <x v="202"/>
    </i>
    <i t="default" r="1">
      <x v="6"/>
    </i>
    <i r="1">
      <x v="7"/>
      <x v="70"/>
    </i>
    <i t="default" r="1">
      <x v="7"/>
    </i>
    <i t="default">
      <x v="28"/>
    </i>
    <i>
      <x v="29"/>
      <x/>
      <x v="230"/>
    </i>
    <i t="default" r="1">
      <x/>
    </i>
    <i r="1">
      <x v="3"/>
      <x v="164"/>
    </i>
    <i t="default" r="1">
      <x v="3"/>
    </i>
    <i r="1">
      <x v="4"/>
      <x v="8"/>
    </i>
    <i t="default" r="1">
      <x v="4"/>
    </i>
    <i r="1">
      <x v="6"/>
      <x v="14"/>
    </i>
    <i t="default" r="1">
      <x v="6"/>
    </i>
    <i r="1">
      <x v="7"/>
      <x v="33"/>
    </i>
    <i t="default" r="1">
      <x v="7"/>
    </i>
    <i t="default">
      <x v="29"/>
    </i>
    <i>
      <x v="30"/>
      <x/>
      <x v="259"/>
    </i>
    <i t="default" r="1">
      <x/>
    </i>
    <i r="1">
      <x v="2"/>
      <x v="209"/>
    </i>
    <i t="default" r="1">
      <x v="2"/>
    </i>
    <i r="1">
      <x v="4"/>
      <x v="98"/>
    </i>
    <i t="default" r="1">
      <x v="4"/>
    </i>
    <i r="1">
      <x v="6"/>
      <x v="64"/>
    </i>
    <i t="default" r="1">
      <x v="6"/>
    </i>
    <i r="1">
      <x v="7"/>
      <x v="88"/>
    </i>
    <i t="default" r="1">
      <x v="7"/>
    </i>
    <i t="default">
      <x v="30"/>
    </i>
    <i>
      <x v="31"/>
      <x v="1"/>
      <x v="247"/>
    </i>
    <i t="default" r="1">
      <x v="1"/>
    </i>
    <i r="1">
      <x v="2"/>
      <x v="128"/>
    </i>
    <i t="default" r="1">
      <x v="2"/>
    </i>
    <i r="1">
      <x v="4"/>
      <x v="13"/>
    </i>
    <i t="default" r="1">
      <x v="4"/>
    </i>
    <i r="1">
      <x v="6"/>
      <x v="5"/>
    </i>
    <i t="default" r="1">
      <x v="6"/>
    </i>
    <i r="1">
      <x v="7"/>
      <x v="30"/>
    </i>
    <i t="default" r="1">
      <x v="7"/>
    </i>
    <i t="default">
      <x v="31"/>
    </i>
    <i>
      <x v="32"/>
      <x v="1"/>
      <x v="268"/>
    </i>
    <i t="default" r="1">
      <x v="1"/>
    </i>
    <i r="1">
      <x v="3"/>
      <x v="203"/>
    </i>
    <i t="default" r="1">
      <x v="3"/>
    </i>
    <i r="1">
      <x v="4"/>
      <x v="19"/>
    </i>
    <i t="default" r="1">
      <x v="4"/>
    </i>
    <i r="1">
      <x v="6"/>
      <x v="9"/>
    </i>
    <i t="default" r="1">
      <x v="6"/>
    </i>
    <i r="1">
      <x v="7"/>
      <x v="63"/>
    </i>
    <i t="default" r="1">
      <x v="7"/>
    </i>
    <i t="default">
      <x v="32"/>
    </i>
    <i>
      <x v="33"/>
      <x/>
      <x v="245"/>
    </i>
    <i t="default" r="1">
      <x/>
    </i>
    <i r="1">
      <x v="2"/>
      <x v="108"/>
    </i>
    <i t="default" r="1">
      <x v="2"/>
    </i>
    <i r="1">
      <x v="4"/>
      <x v="7"/>
    </i>
    <i t="default" r="1">
      <x v="4"/>
    </i>
    <i r="1">
      <x v="6"/>
      <x v="6"/>
    </i>
    <i t="default" r="1">
      <x v="6"/>
    </i>
    <i r="1">
      <x v="7"/>
      <x v="42"/>
    </i>
    <i t="default" r="1">
      <x v="7"/>
    </i>
    <i t="default">
      <x v="33"/>
    </i>
    <i>
      <x v="34"/>
      <x v="1"/>
      <x v="227"/>
    </i>
    <i t="default" r="1">
      <x v="1"/>
    </i>
    <i r="1">
      <x v="2"/>
      <x v="293"/>
    </i>
    <i t="default" r="1">
      <x v="2"/>
    </i>
    <i r="1">
      <x v="4"/>
      <x v="171"/>
    </i>
    <i t="default" r="1">
      <x v="4"/>
    </i>
    <i r="1">
      <x v="6"/>
      <x v="154"/>
    </i>
    <i t="default" r="1">
      <x v="6"/>
    </i>
    <i r="1">
      <x v="7"/>
      <x v="55"/>
    </i>
    <i t="default" r="1">
      <x v="7"/>
    </i>
    <i t="default">
      <x v="34"/>
    </i>
    <i>
      <x v="35"/>
      <x/>
      <x v="224"/>
    </i>
    <i t="default" r="1">
      <x/>
    </i>
    <i r="1">
      <x v="2"/>
      <x v="233"/>
    </i>
    <i t="default" r="1">
      <x v="2"/>
    </i>
    <i r="1">
      <x v="4"/>
      <x v="27"/>
    </i>
    <i t="default" r="1">
      <x v="4"/>
    </i>
    <i r="1">
      <x v="6"/>
      <x v="59"/>
    </i>
    <i t="default" r="1">
      <x v="6"/>
    </i>
    <i r="1">
      <x v="7"/>
      <x v="67"/>
    </i>
    <i t="default" r="1">
      <x v="7"/>
    </i>
    <i t="default">
      <x v="35"/>
    </i>
    <i>
      <x v="36"/>
      <x/>
      <x v="244"/>
    </i>
    <i t="default" r="1">
      <x/>
    </i>
    <i r="1">
      <x v="3"/>
      <x v="276"/>
    </i>
    <i t="default" r="1">
      <x v="3"/>
    </i>
    <i r="1">
      <x v="4"/>
      <x v="176"/>
    </i>
    <i t="default" r="1">
      <x v="4"/>
    </i>
    <i r="1">
      <x v="6"/>
      <x v="157"/>
    </i>
    <i t="default" r="1">
      <x v="6"/>
    </i>
    <i r="1">
      <x v="7"/>
      <x v="80"/>
    </i>
    <i t="default" r="1">
      <x v="7"/>
    </i>
    <i t="default">
      <x v="36"/>
    </i>
    <i>
      <x v="37"/>
      <x/>
      <x v="185"/>
    </i>
    <i t="default" r="1">
      <x/>
    </i>
    <i r="1">
      <x v="3"/>
      <x v="193"/>
    </i>
    <i t="default" r="1">
      <x v="3"/>
    </i>
    <i r="1">
      <x v="4"/>
      <x v="38"/>
    </i>
    <i t="default" r="1">
      <x v="4"/>
    </i>
    <i r="1">
      <x v="6"/>
      <x v="26"/>
    </i>
    <i t="default" r="1">
      <x v="6"/>
    </i>
    <i r="1">
      <x v="7"/>
      <x v="15"/>
    </i>
    <i t="default" r="1">
      <x v="7"/>
    </i>
    <i t="default">
      <x v="37"/>
    </i>
    <i>
      <x v="38"/>
      <x v="1"/>
      <x v="270"/>
    </i>
    <i t="default" r="1">
      <x v="1"/>
    </i>
    <i r="1">
      <x v="2"/>
      <x v="261"/>
    </i>
    <i t="default" r="1">
      <x v="2"/>
    </i>
    <i r="1">
      <x v="4"/>
      <x v="151"/>
    </i>
    <i t="default" r="1">
      <x v="4"/>
    </i>
    <i r="1">
      <x v="6"/>
      <x v="160"/>
    </i>
    <i t="default" r="1">
      <x v="6"/>
    </i>
    <i r="1">
      <x v="7"/>
      <x v="104"/>
    </i>
    <i t="default" r="1">
      <x v="7"/>
    </i>
    <i t="default">
      <x v="38"/>
    </i>
    <i>
      <x v="39"/>
      <x v="1"/>
      <x v="258"/>
    </i>
    <i t="default" r="1">
      <x v="1"/>
    </i>
    <i r="1">
      <x v="3"/>
      <x v="199"/>
    </i>
    <i t="default" r="1">
      <x v="3"/>
    </i>
    <i r="1">
      <x v="4"/>
      <x v="56"/>
    </i>
    <i t="default" r="1">
      <x v="4"/>
    </i>
    <i r="1">
      <x v="5"/>
      <x v="72"/>
    </i>
    <i t="default" r="1">
      <x v="5"/>
    </i>
    <i r="1">
      <x v="7"/>
      <x v="113"/>
    </i>
    <i t="default" r="1">
      <x v="7"/>
    </i>
    <i t="default">
      <x v="39"/>
    </i>
    <i>
      <x v="40"/>
      <x/>
      <x v="290"/>
    </i>
    <i t="default" r="1">
      <x/>
    </i>
    <i r="1">
      <x v="2"/>
      <x v="322"/>
    </i>
    <i t="default" r="1">
      <x v="2"/>
    </i>
    <i r="1">
      <x v="4"/>
      <x v="225"/>
    </i>
    <i t="default" r="1">
      <x v="4"/>
    </i>
    <i r="1">
      <x v="5"/>
      <x v="219"/>
    </i>
    <i t="default" r="1">
      <x v="5"/>
    </i>
    <i r="1">
      <x v="7"/>
      <x v="163"/>
    </i>
    <i t="default" r="1">
      <x v="7"/>
    </i>
    <i t="default">
      <x v="40"/>
    </i>
    <i>
      <x v="41"/>
      <x/>
      <x v="223"/>
    </i>
    <i t="default" r="1">
      <x/>
    </i>
    <i r="1">
      <x v="2"/>
      <x v="253"/>
    </i>
    <i t="default" r="1">
      <x v="2"/>
    </i>
    <i r="1">
      <x v="4"/>
      <x v="40"/>
    </i>
    <i t="default" r="1">
      <x v="4"/>
    </i>
    <i r="1">
      <x v="6"/>
      <x v="37"/>
    </i>
    <i t="default" r="1">
      <x v="6"/>
    </i>
    <i r="1">
      <x v="7"/>
      <x v="17"/>
    </i>
    <i t="default" r="1">
      <x v="7"/>
    </i>
    <i t="default">
      <x v="41"/>
    </i>
    <i>
      <x v="42"/>
      <x/>
      <x v="254"/>
    </i>
    <i t="default" r="1">
      <x/>
    </i>
    <i r="1">
      <x v="3"/>
      <x v="313"/>
    </i>
    <i t="default" r="1">
      <x v="3"/>
    </i>
    <i r="1">
      <x v="4"/>
      <x v="204"/>
    </i>
    <i t="default" r="1">
      <x v="4"/>
    </i>
    <i r="1">
      <x v="5"/>
      <x v="237"/>
    </i>
    <i t="default" r="1">
      <x v="5"/>
    </i>
    <i r="1">
      <x v="7"/>
      <x v="169"/>
    </i>
    <i t="default" r="1">
      <x v="7"/>
    </i>
    <i t="default">
      <x v="42"/>
    </i>
    <i>
      <x v="43"/>
      <x v="1"/>
      <x v="240"/>
    </i>
    <i t="default" r="1">
      <x v="1"/>
    </i>
    <i r="1">
      <x v="2"/>
      <x v="256"/>
    </i>
    <i t="default" r="1">
      <x v="2"/>
    </i>
    <i r="1">
      <x v="4"/>
      <x v="77"/>
    </i>
    <i t="default" r="1">
      <x v="4"/>
    </i>
    <i r="1">
      <x v="6"/>
      <x v="125"/>
    </i>
    <i t="default" r="1">
      <x v="6"/>
    </i>
    <i r="1">
      <x v="7"/>
      <x v="118"/>
    </i>
    <i t="default" r="1">
      <x v="7"/>
    </i>
    <i t="default">
      <x v="43"/>
    </i>
    <i>
      <x v="44"/>
      <x v="1"/>
      <x v="285"/>
    </i>
    <i t="default" r="1">
      <x v="1"/>
    </i>
    <i r="1">
      <x v="2"/>
      <x v="326"/>
    </i>
    <i t="default" r="1">
      <x v="2"/>
    </i>
    <i r="1">
      <x v="4"/>
      <x v="228"/>
    </i>
    <i t="default" r="1">
      <x v="4"/>
    </i>
    <i r="1">
      <x v="5"/>
      <x v="282"/>
    </i>
    <i t="default" r="1">
      <x v="5"/>
    </i>
    <i r="1">
      <x v="7"/>
      <x v="218"/>
    </i>
    <i t="default" r="1">
      <x v="7"/>
    </i>
    <i t="default">
      <x v="44"/>
    </i>
    <i>
      <x v="45"/>
      <x/>
      <x v="251"/>
    </i>
    <i t="default" r="1">
      <x/>
    </i>
    <i r="1">
      <x v="3"/>
      <x v="307"/>
    </i>
    <i t="default" r="1">
      <x v="3"/>
    </i>
    <i r="1">
      <x v="4"/>
      <x v="136"/>
    </i>
    <i t="default" r="1">
      <x v="4"/>
    </i>
    <i r="1">
      <x v="5"/>
      <x v="213"/>
    </i>
    <i t="default" r="1">
      <x v="5"/>
    </i>
    <i r="1">
      <x v="7"/>
      <x v="175"/>
    </i>
    <i t="default" r="1">
      <x v="7"/>
    </i>
    <i t="default">
      <x v="45"/>
    </i>
    <i>
      <x v="46"/>
      <x/>
      <x v="141"/>
    </i>
    <i t="default" r="1">
      <x/>
    </i>
    <i r="1">
      <x v="3"/>
      <x v="328"/>
    </i>
    <i t="default" r="1">
      <x v="3"/>
    </i>
    <i r="1">
      <x v="4"/>
      <x v="214"/>
    </i>
    <i t="default" r="1">
      <x v="4"/>
    </i>
    <i r="1">
      <x v="5"/>
      <x v="222"/>
    </i>
    <i t="default" r="1">
      <x v="5"/>
    </i>
    <i r="1">
      <x v="7"/>
      <x v="197"/>
    </i>
    <i t="default" r="1">
      <x v="7"/>
    </i>
    <i t="default">
      <x v="46"/>
    </i>
    <i>
      <x v="47"/>
      <x v="1"/>
      <x v="208"/>
    </i>
    <i t="default" r="1">
      <x v="1"/>
    </i>
    <i r="1">
      <x v="2"/>
      <x v="317"/>
    </i>
    <i t="default" r="1">
      <x v="2"/>
    </i>
    <i r="1">
      <x v="4"/>
      <x v="186"/>
    </i>
    <i t="default" r="1">
      <x v="4"/>
    </i>
    <i r="1">
      <x v="5"/>
      <x v="201"/>
    </i>
    <i t="default" r="1">
      <x v="5"/>
    </i>
    <i r="1">
      <x v="7"/>
      <x v="183"/>
    </i>
    <i t="default" r="1">
      <x v="7"/>
    </i>
    <i t="default">
      <x v="47"/>
    </i>
    <i>
      <x v="48"/>
      <x/>
      <x v="304"/>
    </i>
    <i t="default" r="1">
      <x/>
    </i>
    <i r="1">
      <x v="2"/>
      <x v="280"/>
    </i>
    <i t="default" r="1">
      <x v="2"/>
    </i>
    <i r="1">
      <x v="4"/>
      <x v="206"/>
    </i>
    <i t="default" r="1">
      <x v="4"/>
    </i>
    <i r="1">
      <x v="5"/>
      <x v="198"/>
    </i>
    <i t="default" r="1">
      <x v="5"/>
    </i>
    <i r="1">
      <x v="7"/>
      <x v="187"/>
    </i>
    <i t="default" r="1">
      <x v="7"/>
    </i>
    <i t="default">
      <x v="48"/>
    </i>
    <i>
      <x v="49"/>
      <x/>
      <x v="318"/>
    </i>
    <i t="default" r="1">
      <x/>
    </i>
    <i r="1">
      <x v="3"/>
      <x v="310"/>
    </i>
    <i t="default" r="1">
      <x v="3"/>
    </i>
    <i r="1">
      <x v="4"/>
      <x v="106"/>
    </i>
    <i t="default" r="1">
      <x v="4"/>
    </i>
    <i r="1">
      <x v="5"/>
      <x v="262"/>
    </i>
    <i t="default" r="1">
      <x v="5"/>
    </i>
    <i r="1">
      <x v="7"/>
      <x v="168"/>
    </i>
    <i t="default" r="1">
      <x v="7"/>
    </i>
    <i t="default">
      <x v="49"/>
    </i>
    <i>
      <x v="50"/>
      <x v="1"/>
      <x v="36"/>
    </i>
    <i t="default" r="1">
      <x v="1"/>
    </i>
    <i r="1">
      <x v="2"/>
      <x v="319"/>
    </i>
    <i t="default" r="1">
      <x v="2"/>
    </i>
    <i r="1">
      <x v="4"/>
      <x v="156"/>
    </i>
    <i t="default" r="1">
      <x v="4"/>
    </i>
    <i r="1">
      <x v="5"/>
      <x v="232"/>
    </i>
    <i t="default" r="1">
      <x v="5"/>
    </i>
    <i r="1">
      <x v="7"/>
      <x v="105"/>
    </i>
    <i t="default" r="1">
      <x v="7"/>
    </i>
    <i t="default">
      <x v="50"/>
    </i>
    <i>
      <x v="51"/>
      <x v="1"/>
      <x v="134"/>
    </i>
    <i t="default" r="1">
      <x v="1"/>
    </i>
    <i r="1">
      <x v="3"/>
      <x v="305"/>
    </i>
    <i t="default" r="1">
      <x v="3"/>
    </i>
    <i r="1">
      <x v="4"/>
      <x v="112"/>
    </i>
    <i t="default" r="1">
      <x v="4"/>
    </i>
    <i r="1">
      <x v="5"/>
      <x v="165"/>
    </i>
    <i t="default" r="1">
      <x v="5"/>
    </i>
    <i r="1">
      <x v="7"/>
      <x v="86"/>
    </i>
    <i t="default" r="1">
      <x v="7"/>
    </i>
    <i t="default">
      <x v="51"/>
    </i>
    <i>
      <x v="52"/>
      <x v="1"/>
      <x v="239"/>
    </i>
    <i t="default" r="1">
      <x v="1"/>
    </i>
    <i r="1">
      <x v="2"/>
      <x v="265"/>
    </i>
    <i t="default" r="1">
      <x v="2"/>
    </i>
    <i r="1">
      <x v="4"/>
      <x v="130"/>
    </i>
    <i t="default" r="1">
      <x v="4"/>
    </i>
    <i r="1">
      <x v="5"/>
      <x v="140"/>
    </i>
    <i t="default" r="1">
      <x v="5"/>
    </i>
    <i r="1">
      <x v="7"/>
      <x v="127"/>
    </i>
    <i t="default" r="1">
      <x v="7"/>
    </i>
    <i t="default">
      <x v="52"/>
    </i>
    <i>
      <x v="53"/>
      <x v="1"/>
      <x v="188"/>
    </i>
    <i t="default" r="1">
      <x v="1"/>
    </i>
    <i r="1">
      <x v="2"/>
      <x v="234"/>
    </i>
    <i t="default" r="1">
      <x v="2"/>
    </i>
    <i r="1">
      <x v="4"/>
      <x v="84"/>
    </i>
    <i t="default" r="1">
      <x v="4"/>
    </i>
    <i r="1">
      <x v="6"/>
      <x v="93"/>
    </i>
    <i t="default" r="1">
      <x v="6"/>
    </i>
    <i r="1">
      <x v="7"/>
      <x v="123"/>
    </i>
    <i t="default" r="1">
      <x v="7"/>
    </i>
    <i t="default">
      <x v="53"/>
    </i>
    <i>
      <x v="54"/>
      <x v="1"/>
      <x v="69"/>
    </i>
    <i t="default" r="1">
      <x v="1"/>
    </i>
    <i r="1">
      <x v="3"/>
      <x v="327"/>
    </i>
    <i t="default" r="1">
      <x v="3"/>
    </i>
    <i r="1">
      <x v="4"/>
      <x v="226"/>
    </i>
    <i t="default" r="1">
      <x v="4"/>
    </i>
    <i r="1">
      <x v="6"/>
      <x v="267"/>
    </i>
    <i t="default" r="1">
      <x v="6"/>
    </i>
    <i r="1">
      <x v="7"/>
      <x v="205"/>
    </i>
    <i t="default" r="1">
      <x v="7"/>
    </i>
    <i t="default">
      <x v="54"/>
    </i>
    <i>
      <x v="55"/>
      <x v="1"/>
      <x v="65"/>
    </i>
    <i t="default" r="1">
      <x v="1"/>
    </i>
    <i r="1">
      <x v="3"/>
      <x v="250"/>
    </i>
    <i t="default" r="1">
      <x v="3"/>
    </i>
    <i r="1">
      <x v="4"/>
      <x v="11"/>
    </i>
    <i t="default" r="1">
      <x v="4"/>
    </i>
    <i r="1">
      <x v="5"/>
      <x v="22"/>
    </i>
    <i t="default" r="1">
      <x v="5"/>
    </i>
    <i r="1">
      <x v="7"/>
      <x v="53"/>
    </i>
    <i t="default" r="1">
      <x v="7"/>
    </i>
    <i t="default">
      <x v="55"/>
    </i>
    <i>
      <x v="56"/>
      <x v="1"/>
      <x v="309"/>
    </i>
    <i t="default" r="1">
      <x v="1"/>
    </i>
    <i r="1">
      <x v="2"/>
      <x v="211"/>
    </i>
    <i t="default" r="1">
      <x v="2"/>
    </i>
    <i r="1">
      <x v="4"/>
      <x v="189"/>
    </i>
    <i t="default" r="1">
      <x v="4"/>
    </i>
    <i r="1">
      <x v="6"/>
      <x v="155"/>
    </i>
    <i t="default" r="1">
      <x v="6"/>
    </i>
    <i r="1">
      <x v="7"/>
      <x v="147"/>
    </i>
    <i t="default" r="1">
      <x v="7"/>
    </i>
    <i t="default">
      <x v="56"/>
    </i>
    <i>
      <x v="57"/>
      <x v="1"/>
      <x v="296"/>
    </i>
    <i t="default" r="1">
      <x v="1"/>
    </i>
    <i r="1">
      <x v="2"/>
      <x v="182"/>
    </i>
    <i t="default" r="1">
      <x v="2"/>
    </i>
    <i r="1">
      <x v="4"/>
      <x v="138"/>
    </i>
    <i t="default" r="1">
      <x v="4"/>
    </i>
    <i r="1">
      <x v="6"/>
      <x v="89"/>
    </i>
    <i t="default" r="1">
      <x v="6"/>
    </i>
    <i r="1">
      <x v="7"/>
      <x v="121"/>
    </i>
    <i t="default" r="1">
      <x v="7"/>
    </i>
    <i t="default">
      <x v="57"/>
    </i>
    <i>
      <x v="58"/>
      <x v="1"/>
      <x v="1"/>
    </i>
    <i t="default" r="1">
      <x v="1"/>
    </i>
    <i r="1">
      <x v="3"/>
      <x v="324"/>
    </i>
    <i t="default" r="1">
      <x v="3"/>
    </i>
    <i r="1">
      <x v="4"/>
      <x v="133"/>
    </i>
    <i t="default" r="1">
      <x v="4"/>
    </i>
    <i r="1">
      <x v="5"/>
      <x v="260"/>
    </i>
    <i t="default" r="1">
      <x v="5"/>
    </i>
    <i r="1">
      <x v="7"/>
      <x v="153"/>
    </i>
    <i t="default" r="1">
      <x v="7"/>
    </i>
    <i t="default">
      <x v="58"/>
    </i>
    <i>
      <x v="59"/>
      <x/>
      <x v="10"/>
    </i>
    <i t="default" r="1">
      <x/>
    </i>
    <i r="1">
      <x v="3"/>
      <x v="306"/>
    </i>
    <i t="default" r="1">
      <x v="3"/>
    </i>
    <i r="1">
      <x v="4"/>
      <x v="20"/>
    </i>
    <i t="default" r="1">
      <x v="4"/>
    </i>
    <i r="1">
      <x v="5"/>
      <x v="179"/>
    </i>
    <i t="default" r="1">
      <x v="5"/>
    </i>
    <i r="1">
      <x v="7"/>
      <x v="95"/>
    </i>
    <i t="default" r="1">
      <x v="7"/>
    </i>
    <i t="default">
      <x v="59"/>
    </i>
    <i>
      <x v="60"/>
      <x v="1"/>
      <x v="294"/>
    </i>
    <i t="default" r="1">
      <x v="1"/>
    </i>
    <i r="1">
      <x v="2"/>
      <x v="215"/>
    </i>
    <i t="default" r="1">
      <x v="2"/>
    </i>
    <i r="1">
      <x v="4"/>
      <x v="161"/>
    </i>
    <i t="default" r="1">
      <x v="4"/>
    </i>
    <i r="1">
      <x v="6"/>
      <x v="109"/>
    </i>
    <i t="default" r="1">
      <x v="6"/>
    </i>
    <i r="1">
      <x v="7"/>
      <x v="110"/>
    </i>
    <i t="default" r="1">
      <x v="7"/>
    </i>
    <i t="default">
      <x v="60"/>
    </i>
    <i>
      <x v="61"/>
      <x/>
      <x v="275"/>
    </i>
    <i t="default" r="1">
      <x/>
    </i>
    <i r="1">
      <x v="2"/>
      <x v="173"/>
    </i>
    <i t="default" r="1">
      <x v="2"/>
    </i>
    <i r="1">
      <x v="4"/>
      <x v="68"/>
    </i>
    <i t="default" r="1">
      <x v="4"/>
    </i>
    <i r="1">
      <x v="6"/>
      <x v="29"/>
    </i>
    <i t="default" r="1">
      <x v="6"/>
    </i>
    <i r="1">
      <x v="7"/>
      <x v="103"/>
    </i>
    <i t="default" r="1">
      <x v="7"/>
    </i>
    <i t="default">
      <x v="61"/>
    </i>
    <i>
      <x v="62"/>
      <x/>
      <x v="281"/>
    </i>
    <i t="default" r="1">
      <x/>
    </i>
    <i r="1">
      <x v="3"/>
      <x v="263"/>
    </i>
    <i t="default" r="1">
      <x v="3"/>
    </i>
    <i r="1">
      <x v="4"/>
      <x v="148"/>
    </i>
    <i t="default" r="1">
      <x v="4"/>
    </i>
    <i r="1">
      <x v="6"/>
      <x v="167"/>
    </i>
    <i t="default" r="1">
      <x v="6"/>
    </i>
    <i r="1">
      <x v="7"/>
      <x v="135"/>
    </i>
    <i t="default" r="1">
      <x v="7"/>
    </i>
    <i t="default">
      <x v="62"/>
    </i>
    <i>
      <x v="63"/>
      <x v="1"/>
      <x v="238"/>
    </i>
    <i t="default" r="1">
      <x v="1"/>
    </i>
    <i r="1">
      <x v="3"/>
      <x v="194"/>
    </i>
    <i t="default" r="1">
      <x v="3"/>
    </i>
    <i r="1">
      <x v="4"/>
      <x v="57"/>
    </i>
    <i t="default" r="1">
      <x v="4"/>
    </i>
    <i r="1">
      <x v="6"/>
      <x v="60"/>
    </i>
    <i t="default" r="1">
      <x v="6"/>
    </i>
    <i r="1">
      <x v="7"/>
      <x v="85"/>
    </i>
    <i t="default" r="1">
      <x v="7"/>
    </i>
    <i t="default">
      <x v="63"/>
    </i>
    <i>
      <x v="64"/>
      <x/>
      <x v="242"/>
    </i>
    <i t="default" r="1">
      <x/>
    </i>
    <i r="1">
      <x v="2"/>
      <x v="303"/>
    </i>
    <i t="default" r="1">
      <x v="2"/>
    </i>
    <i r="1">
      <x v="4"/>
      <x v="94"/>
    </i>
    <i t="default" r="1">
      <x v="4"/>
    </i>
    <i r="1">
      <x v="5"/>
      <x v="195"/>
    </i>
    <i t="default" r="1">
      <x v="5"/>
    </i>
    <i r="1">
      <x v="7"/>
      <x v="117"/>
    </i>
    <i t="default" r="1">
      <x v="7"/>
    </i>
    <i t="default">
      <x v="64"/>
    </i>
    <i>
      <x v="65"/>
      <x v="1"/>
      <x v="221"/>
    </i>
    <i t="default" r="1">
      <x v="1"/>
    </i>
    <i r="1">
      <x v="2"/>
      <x v="192"/>
    </i>
    <i t="default" r="1">
      <x v="2"/>
    </i>
    <i r="1">
      <x v="4"/>
      <x v="24"/>
    </i>
    <i t="default" r="1">
      <x v="4"/>
    </i>
    <i r="1">
      <x v="6"/>
      <x v="75"/>
    </i>
    <i t="default" r="1">
      <x v="6"/>
    </i>
    <i r="1">
      <x v="7"/>
      <x v="50"/>
    </i>
    <i t="default" r="1">
      <x v="7"/>
    </i>
    <i t="default">
      <x v="65"/>
    </i>
    <i t="grand">
      <x/>
    </i>
  </rowItems>
  <colItems count="1">
    <i/>
  </colItems>
  <dataFields count="1">
    <dataField name="Sum of EXCAT (cmolc/kg)" fld="16" baseField="0" baseItem="0"/>
  </dataFields>
  <pivotTableStyleInfo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2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A3:C401" firstHeaderRow="2" firstDataRow="2" firstDataCol="2"/>
  <pivotFields count="18">
    <pivotField axis="axisRow" compact="0" outline="0" subtotalTop="0" showAll="0" includeNewItemsInFilter="1">
      <items count="6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t="default"/>
      </items>
    </pivotField>
    <pivotField axis="axisRow" compact="0" outline="0" subtotalTop="0" showAll="0" includeNewItemsInFilter="1">
      <items count="9">
        <item x="0"/>
        <item x="5"/>
        <item x="7"/>
        <item x="1"/>
        <item x="2"/>
        <item x="3"/>
        <item x="6"/>
        <item x="4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numFmtId="2" outline="0" subtotalTop="0" showAll="0" includeNewItemsInFilter="1"/>
    <pivotField compact="0" numFmtId="2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</pivotFields>
  <rowFields count="2">
    <field x="0"/>
    <field x="1"/>
  </rowFields>
  <rowItems count="397">
    <i>
      <x/>
      <x/>
    </i>
    <i r="1">
      <x v="3"/>
    </i>
    <i r="1">
      <x v="4"/>
    </i>
    <i r="1">
      <x v="5"/>
    </i>
    <i r="1">
      <x v="7"/>
    </i>
    <i t="default">
      <x/>
    </i>
    <i>
      <x v="1"/>
      <x v="1"/>
    </i>
    <i r="1">
      <x v="3"/>
    </i>
    <i r="1">
      <x v="4"/>
    </i>
    <i r="1">
      <x v="5"/>
    </i>
    <i r="1">
      <x v="7"/>
    </i>
    <i t="default">
      <x v="1"/>
    </i>
    <i>
      <x v="2"/>
      <x v="1"/>
    </i>
    <i r="1">
      <x v="3"/>
    </i>
    <i r="1">
      <x v="4"/>
    </i>
    <i r="1">
      <x v="6"/>
    </i>
    <i r="1">
      <x v="7"/>
    </i>
    <i t="default">
      <x v="2"/>
    </i>
    <i>
      <x v="3"/>
      <x/>
    </i>
    <i r="1">
      <x v="2"/>
    </i>
    <i r="1">
      <x v="4"/>
    </i>
    <i r="1">
      <x v="5"/>
    </i>
    <i r="1">
      <x v="7"/>
    </i>
    <i t="default">
      <x v="3"/>
    </i>
    <i>
      <x v="4"/>
      <x/>
    </i>
    <i r="1">
      <x v="3"/>
    </i>
    <i r="1">
      <x v="4"/>
    </i>
    <i r="1">
      <x v="6"/>
    </i>
    <i r="1">
      <x v="7"/>
    </i>
    <i t="default">
      <x v="4"/>
    </i>
    <i>
      <x v="5"/>
      <x v="1"/>
    </i>
    <i r="1">
      <x v="3"/>
    </i>
    <i r="1">
      <x v="4"/>
    </i>
    <i r="1">
      <x v="5"/>
    </i>
    <i r="1">
      <x v="7"/>
    </i>
    <i t="default">
      <x v="5"/>
    </i>
    <i>
      <x v="6"/>
      <x/>
    </i>
    <i r="1">
      <x v="3"/>
    </i>
    <i r="1">
      <x v="4"/>
    </i>
    <i r="1">
      <x v="5"/>
    </i>
    <i r="1">
      <x v="7"/>
    </i>
    <i t="default">
      <x v="6"/>
    </i>
    <i>
      <x v="7"/>
      <x/>
    </i>
    <i r="1">
      <x v="2"/>
    </i>
    <i r="1">
      <x v="4"/>
    </i>
    <i r="1">
      <x v="5"/>
    </i>
    <i r="1">
      <x v="7"/>
    </i>
    <i t="default">
      <x v="7"/>
    </i>
    <i>
      <x v="8"/>
      <x/>
    </i>
    <i r="1">
      <x v="2"/>
    </i>
    <i r="1">
      <x v="4"/>
    </i>
    <i r="1">
      <x v="5"/>
    </i>
    <i r="1">
      <x v="7"/>
    </i>
    <i t="default">
      <x v="8"/>
    </i>
    <i>
      <x v="9"/>
      <x/>
    </i>
    <i r="1">
      <x v="2"/>
    </i>
    <i r="1">
      <x v="4"/>
    </i>
    <i r="1">
      <x v="5"/>
    </i>
    <i r="1">
      <x v="7"/>
    </i>
    <i t="default">
      <x v="9"/>
    </i>
    <i>
      <x v="10"/>
      <x v="1"/>
    </i>
    <i r="1">
      <x v="2"/>
    </i>
    <i r="1">
      <x v="4"/>
    </i>
    <i r="1">
      <x v="5"/>
    </i>
    <i r="1">
      <x v="7"/>
    </i>
    <i t="default">
      <x v="10"/>
    </i>
    <i>
      <x v="11"/>
      <x/>
    </i>
    <i r="1">
      <x v="2"/>
    </i>
    <i r="1">
      <x v="4"/>
    </i>
    <i r="1">
      <x v="5"/>
    </i>
    <i r="1">
      <x v="7"/>
    </i>
    <i t="default">
      <x v="11"/>
    </i>
    <i>
      <x v="12"/>
      <x/>
    </i>
    <i r="1">
      <x v="2"/>
    </i>
    <i r="1">
      <x v="4"/>
    </i>
    <i r="1">
      <x v="5"/>
    </i>
    <i r="1">
      <x v="7"/>
    </i>
    <i t="default">
      <x v="12"/>
    </i>
    <i>
      <x v="13"/>
      <x v="1"/>
    </i>
    <i r="1">
      <x v="3"/>
    </i>
    <i r="1">
      <x v="4"/>
    </i>
    <i r="1">
      <x v="5"/>
    </i>
    <i r="1">
      <x v="7"/>
    </i>
    <i t="default">
      <x v="13"/>
    </i>
    <i>
      <x v="14"/>
      <x v="1"/>
    </i>
    <i r="1">
      <x v="2"/>
    </i>
    <i r="1">
      <x v="4"/>
    </i>
    <i r="1">
      <x v="6"/>
    </i>
    <i r="1">
      <x v="7"/>
    </i>
    <i t="default">
      <x v="14"/>
    </i>
    <i>
      <x v="15"/>
      <x v="1"/>
    </i>
    <i r="1">
      <x v="2"/>
    </i>
    <i r="1">
      <x v="4"/>
    </i>
    <i r="1">
      <x v="6"/>
    </i>
    <i r="1">
      <x v="7"/>
    </i>
    <i t="default">
      <x v="15"/>
    </i>
    <i>
      <x v="16"/>
      <x/>
    </i>
    <i r="1">
      <x v="2"/>
    </i>
    <i r="1">
      <x v="4"/>
    </i>
    <i r="1">
      <x v="5"/>
    </i>
    <i r="1">
      <x v="7"/>
    </i>
    <i t="default">
      <x v="16"/>
    </i>
    <i>
      <x v="17"/>
      <x/>
    </i>
    <i r="1">
      <x v="3"/>
    </i>
    <i r="1">
      <x v="4"/>
    </i>
    <i r="1">
      <x v="6"/>
    </i>
    <i r="1">
      <x v="7"/>
    </i>
    <i t="default">
      <x v="17"/>
    </i>
    <i>
      <x v="18"/>
      <x/>
    </i>
    <i r="1">
      <x v="2"/>
    </i>
    <i r="1">
      <x v="4"/>
    </i>
    <i r="1">
      <x v="6"/>
    </i>
    <i r="1">
      <x v="7"/>
    </i>
    <i t="default">
      <x v="18"/>
    </i>
    <i>
      <x v="19"/>
      <x v="1"/>
    </i>
    <i r="1">
      <x v="2"/>
    </i>
    <i r="1">
      <x v="4"/>
    </i>
    <i r="1">
      <x v="6"/>
    </i>
    <i r="1">
      <x v="7"/>
    </i>
    <i t="default">
      <x v="19"/>
    </i>
    <i>
      <x v="20"/>
      <x v="1"/>
    </i>
    <i r="1">
      <x v="3"/>
    </i>
    <i r="1">
      <x v="4"/>
    </i>
    <i r="1">
      <x v="6"/>
    </i>
    <i r="1">
      <x v="7"/>
    </i>
    <i t="default">
      <x v="20"/>
    </i>
    <i>
      <x v="21"/>
      <x v="1"/>
    </i>
    <i r="1">
      <x v="2"/>
    </i>
    <i r="1">
      <x v="4"/>
    </i>
    <i r="1">
      <x v="6"/>
    </i>
    <i r="1">
      <x v="7"/>
    </i>
    <i t="default">
      <x v="21"/>
    </i>
    <i>
      <x v="22"/>
      <x v="1"/>
    </i>
    <i r="1">
      <x v="2"/>
    </i>
    <i r="1">
      <x v="4"/>
    </i>
    <i r="1">
      <x v="6"/>
    </i>
    <i r="1">
      <x v="7"/>
    </i>
    <i t="default">
      <x v="22"/>
    </i>
    <i>
      <x v="23"/>
      <x v="1"/>
    </i>
    <i r="1">
      <x v="3"/>
    </i>
    <i r="1">
      <x v="4"/>
    </i>
    <i r="1">
      <x v="6"/>
    </i>
    <i r="1">
      <x v="7"/>
    </i>
    <i t="default">
      <x v="23"/>
    </i>
    <i>
      <x v="24"/>
      <x/>
    </i>
    <i r="1">
      <x v="3"/>
    </i>
    <i r="1">
      <x v="4"/>
    </i>
    <i r="1">
      <x v="6"/>
    </i>
    <i r="1">
      <x v="7"/>
    </i>
    <i t="default">
      <x v="24"/>
    </i>
    <i>
      <x v="25"/>
      <x/>
    </i>
    <i r="1">
      <x v="3"/>
    </i>
    <i r="1">
      <x v="4"/>
    </i>
    <i r="1">
      <x v="5"/>
    </i>
    <i r="1">
      <x v="7"/>
    </i>
    <i t="default">
      <x v="25"/>
    </i>
    <i>
      <x v="26"/>
      <x v="1"/>
    </i>
    <i r="1">
      <x v="2"/>
    </i>
    <i r="1">
      <x v="4"/>
    </i>
    <i r="1">
      <x v="5"/>
    </i>
    <i r="1">
      <x v="7"/>
    </i>
    <i t="default">
      <x v="26"/>
    </i>
    <i>
      <x v="27"/>
      <x v="1"/>
    </i>
    <i r="1">
      <x v="3"/>
    </i>
    <i r="1">
      <x v="4"/>
    </i>
    <i r="1">
      <x v="5"/>
    </i>
    <i r="1">
      <x v="7"/>
    </i>
    <i t="default">
      <x v="27"/>
    </i>
    <i>
      <x v="28"/>
      <x v="1"/>
    </i>
    <i r="1">
      <x v="3"/>
    </i>
    <i r="1">
      <x v="4"/>
    </i>
    <i r="1">
      <x v="6"/>
    </i>
    <i r="1">
      <x v="7"/>
    </i>
    <i t="default">
      <x v="28"/>
    </i>
    <i>
      <x v="29"/>
      <x/>
    </i>
    <i r="1">
      <x v="3"/>
    </i>
    <i r="1">
      <x v="4"/>
    </i>
    <i r="1">
      <x v="6"/>
    </i>
    <i r="1">
      <x v="7"/>
    </i>
    <i t="default">
      <x v="29"/>
    </i>
    <i>
      <x v="30"/>
      <x/>
    </i>
    <i r="1">
      <x v="2"/>
    </i>
    <i r="1">
      <x v="4"/>
    </i>
    <i r="1">
      <x v="6"/>
    </i>
    <i r="1">
      <x v="7"/>
    </i>
    <i t="default">
      <x v="30"/>
    </i>
    <i>
      <x v="31"/>
      <x v="1"/>
    </i>
    <i r="1">
      <x v="2"/>
    </i>
    <i r="1">
      <x v="4"/>
    </i>
    <i r="1">
      <x v="6"/>
    </i>
    <i r="1">
      <x v="7"/>
    </i>
    <i t="default">
      <x v="31"/>
    </i>
    <i>
      <x v="32"/>
      <x v="1"/>
    </i>
    <i r="1">
      <x v="3"/>
    </i>
    <i r="1">
      <x v="4"/>
    </i>
    <i r="1">
      <x v="6"/>
    </i>
    <i r="1">
      <x v="7"/>
    </i>
    <i t="default">
      <x v="32"/>
    </i>
    <i>
      <x v="33"/>
      <x/>
    </i>
    <i r="1">
      <x v="2"/>
    </i>
    <i r="1">
      <x v="4"/>
    </i>
    <i r="1">
      <x v="6"/>
    </i>
    <i r="1">
      <x v="7"/>
    </i>
    <i t="default">
      <x v="33"/>
    </i>
    <i>
      <x v="34"/>
      <x v="1"/>
    </i>
    <i r="1">
      <x v="2"/>
    </i>
    <i r="1">
      <x v="4"/>
    </i>
    <i r="1">
      <x v="6"/>
    </i>
    <i r="1">
      <x v="7"/>
    </i>
    <i t="default">
      <x v="34"/>
    </i>
    <i>
      <x v="35"/>
      <x/>
    </i>
    <i r="1">
      <x v="2"/>
    </i>
    <i r="1">
      <x v="4"/>
    </i>
    <i r="1">
      <x v="6"/>
    </i>
    <i r="1">
      <x v="7"/>
    </i>
    <i t="default">
      <x v="35"/>
    </i>
    <i>
      <x v="36"/>
      <x/>
    </i>
    <i r="1">
      <x v="3"/>
    </i>
    <i r="1">
      <x v="4"/>
    </i>
    <i r="1">
      <x v="6"/>
    </i>
    <i r="1">
      <x v="7"/>
    </i>
    <i t="default">
      <x v="36"/>
    </i>
    <i>
      <x v="37"/>
      <x/>
    </i>
    <i r="1">
      <x v="3"/>
    </i>
    <i r="1">
      <x v="4"/>
    </i>
    <i r="1">
      <x v="6"/>
    </i>
    <i r="1">
      <x v="7"/>
    </i>
    <i t="default">
      <x v="37"/>
    </i>
    <i>
      <x v="38"/>
      <x v="1"/>
    </i>
    <i r="1">
      <x v="2"/>
    </i>
    <i r="1">
      <x v="4"/>
    </i>
    <i r="1">
      <x v="6"/>
    </i>
    <i r="1">
      <x v="7"/>
    </i>
    <i t="default">
      <x v="38"/>
    </i>
    <i>
      <x v="39"/>
      <x v="1"/>
    </i>
    <i r="1">
      <x v="3"/>
    </i>
    <i r="1">
      <x v="4"/>
    </i>
    <i r="1">
      <x v="5"/>
    </i>
    <i r="1">
      <x v="7"/>
    </i>
    <i t="default">
      <x v="39"/>
    </i>
    <i>
      <x v="40"/>
      <x/>
    </i>
    <i r="1">
      <x v="2"/>
    </i>
    <i r="1">
      <x v="4"/>
    </i>
    <i r="1">
      <x v="5"/>
    </i>
    <i r="1">
      <x v="7"/>
    </i>
    <i t="default">
      <x v="40"/>
    </i>
    <i>
      <x v="41"/>
      <x/>
    </i>
    <i r="1">
      <x v="2"/>
    </i>
    <i r="1">
      <x v="4"/>
    </i>
    <i r="1">
      <x v="6"/>
    </i>
    <i r="1">
      <x v="7"/>
    </i>
    <i t="default">
      <x v="41"/>
    </i>
    <i>
      <x v="42"/>
      <x/>
    </i>
    <i r="1">
      <x v="3"/>
    </i>
    <i r="1">
      <x v="4"/>
    </i>
    <i r="1">
      <x v="5"/>
    </i>
    <i r="1">
      <x v="7"/>
    </i>
    <i t="default">
      <x v="42"/>
    </i>
    <i>
      <x v="43"/>
      <x v="1"/>
    </i>
    <i r="1">
      <x v="2"/>
    </i>
    <i r="1">
      <x v="4"/>
    </i>
    <i r="1">
      <x v="6"/>
    </i>
    <i r="1">
      <x v="7"/>
    </i>
    <i t="default">
      <x v="43"/>
    </i>
    <i>
      <x v="44"/>
      <x v="1"/>
    </i>
    <i r="1">
      <x v="2"/>
    </i>
    <i r="1">
      <x v="4"/>
    </i>
    <i r="1">
      <x v="5"/>
    </i>
    <i r="1">
      <x v="7"/>
    </i>
    <i t="default">
      <x v="44"/>
    </i>
    <i>
      <x v="45"/>
      <x/>
    </i>
    <i r="1">
      <x v="3"/>
    </i>
    <i r="1">
      <x v="4"/>
    </i>
    <i r="1">
      <x v="5"/>
    </i>
    <i r="1">
      <x v="7"/>
    </i>
    <i t="default">
      <x v="45"/>
    </i>
    <i>
      <x v="46"/>
      <x/>
    </i>
    <i r="1">
      <x v="3"/>
    </i>
    <i r="1">
      <x v="4"/>
    </i>
    <i r="1">
      <x v="5"/>
    </i>
    <i r="1">
      <x v="7"/>
    </i>
    <i t="default">
      <x v="46"/>
    </i>
    <i>
      <x v="47"/>
      <x v="1"/>
    </i>
    <i r="1">
      <x v="2"/>
    </i>
    <i r="1">
      <x v="4"/>
    </i>
    <i r="1">
      <x v="5"/>
    </i>
    <i r="1">
      <x v="7"/>
    </i>
    <i t="default">
      <x v="47"/>
    </i>
    <i>
      <x v="48"/>
      <x/>
    </i>
    <i r="1">
      <x v="2"/>
    </i>
    <i r="1">
      <x v="4"/>
    </i>
    <i r="1">
      <x v="5"/>
    </i>
    <i r="1">
      <x v="7"/>
    </i>
    <i t="default">
      <x v="48"/>
    </i>
    <i>
      <x v="49"/>
      <x/>
    </i>
    <i r="1">
      <x v="3"/>
    </i>
    <i r="1">
      <x v="4"/>
    </i>
    <i r="1">
      <x v="5"/>
    </i>
    <i r="1">
      <x v="7"/>
    </i>
    <i t="default">
      <x v="49"/>
    </i>
    <i>
      <x v="50"/>
      <x v="1"/>
    </i>
    <i r="1">
      <x v="2"/>
    </i>
    <i r="1">
      <x v="4"/>
    </i>
    <i r="1">
      <x v="5"/>
    </i>
    <i r="1">
      <x v="7"/>
    </i>
    <i t="default">
      <x v="50"/>
    </i>
    <i>
      <x v="51"/>
      <x v="1"/>
    </i>
    <i r="1">
      <x v="3"/>
    </i>
    <i r="1">
      <x v="4"/>
    </i>
    <i r="1">
      <x v="5"/>
    </i>
    <i r="1">
      <x v="7"/>
    </i>
    <i t="default">
      <x v="51"/>
    </i>
    <i>
      <x v="52"/>
      <x v="1"/>
    </i>
    <i r="1">
      <x v="2"/>
    </i>
    <i r="1">
      <x v="4"/>
    </i>
    <i r="1">
      <x v="5"/>
    </i>
    <i r="1">
      <x v="7"/>
    </i>
    <i t="default">
      <x v="52"/>
    </i>
    <i>
      <x v="53"/>
      <x v="1"/>
    </i>
    <i r="1">
      <x v="2"/>
    </i>
    <i r="1">
      <x v="4"/>
    </i>
    <i r="1">
      <x v="6"/>
    </i>
    <i r="1">
      <x v="7"/>
    </i>
    <i t="default">
      <x v="53"/>
    </i>
    <i>
      <x v="54"/>
      <x v="1"/>
    </i>
    <i r="1">
      <x v="3"/>
    </i>
    <i r="1">
      <x v="4"/>
    </i>
    <i r="1">
      <x v="6"/>
    </i>
    <i r="1">
      <x v="7"/>
    </i>
    <i t="default">
      <x v="54"/>
    </i>
    <i>
      <x v="55"/>
      <x v="1"/>
    </i>
    <i r="1">
      <x v="3"/>
    </i>
    <i r="1">
      <x v="4"/>
    </i>
    <i r="1">
      <x v="5"/>
    </i>
    <i r="1">
      <x v="7"/>
    </i>
    <i t="default">
      <x v="55"/>
    </i>
    <i>
      <x v="56"/>
      <x v="1"/>
    </i>
    <i r="1">
      <x v="2"/>
    </i>
    <i r="1">
      <x v="4"/>
    </i>
    <i r="1">
      <x v="6"/>
    </i>
    <i r="1">
      <x v="7"/>
    </i>
    <i t="default">
      <x v="56"/>
    </i>
    <i>
      <x v="57"/>
      <x v="1"/>
    </i>
    <i r="1">
      <x v="2"/>
    </i>
    <i r="1">
      <x v="4"/>
    </i>
    <i r="1">
      <x v="6"/>
    </i>
    <i r="1">
      <x v="7"/>
    </i>
    <i t="default">
      <x v="57"/>
    </i>
    <i>
      <x v="58"/>
      <x v="1"/>
    </i>
    <i r="1">
      <x v="3"/>
    </i>
    <i r="1">
      <x v="4"/>
    </i>
    <i r="1">
      <x v="5"/>
    </i>
    <i r="1">
      <x v="7"/>
    </i>
    <i t="default">
      <x v="58"/>
    </i>
    <i>
      <x v="59"/>
      <x/>
    </i>
    <i r="1">
      <x v="3"/>
    </i>
    <i r="1">
      <x v="4"/>
    </i>
    <i r="1">
      <x v="5"/>
    </i>
    <i r="1">
      <x v="7"/>
    </i>
    <i t="default">
      <x v="59"/>
    </i>
    <i>
      <x v="60"/>
      <x v="1"/>
    </i>
    <i r="1">
      <x v="2"/>
    </i>
    <i r="1">
      <x v="4"/>
    </i>
    <i r="1">
      <x v="6"/>
    </i>
    <i r="1">
      <x v="7"/>
    </i>
    <i t="default">
      <x v="60"/>
    </i>
    <i>
      <x v="61"/>
      <x/>
    </i>
    <i r="1">
      <x v="2"/>
    </i>
    <i r="1">
      <x v="4"/>
    </i>
    <i r="1">
      <x v="6"/>
    </i>
    <i r="1">
      <x v="7"/>
    </i>
    <i t="default">
      <x v="61"/>
    </i>
    <i>
      <x v="62"/>
      <x/>
    </i>
    <i r="1">
      <x v="3"/>
    </i>
    <i r="1">
      <x v="4"/>
    </i>
    <i r="1">
      <x v="6"/>
    </i>
    <i r="1">
      <x v="7"/>
    </i>
    <i t="default">
      <x v="62"/>
    </i>
    <i>
      <x v="63"/>
      <x v="1"/>
    </i>
    <i r="1">
      <x v="3"/>
    </i>
    <i r="1">
      <x v="4"/>
    </i>
    <i r="1">
      <x v="6"/>
    </i>
    <i r="1">
      <x v="7"/>
    </i>
    <i t="default">
      <x v="63"/>
    </i>
    <i>
      <x v="64"/>
      <x/>
    </i>
    <i r="1">
      <x v="2"/>
    </i>
    <i r="1">
      <x v="4"/>
    </i>
    <i r="1">
      <x v="5"/>
    </i>
    <i r="1">
      <x v="7"/>
    </i>
    <i t="default">
      <x v="64"/>
    </i>
    <i>
      <x v="65"/>
      <x v="1"/>
    </i>
    <i r="1">
      <x v="2"/>
    </i>
    <i r="1">
      <x v="4"/>
    </i>
    <i r="1">
      <x v="6"/>
    </i>
    <i r="1">
      <x v="7"/>
    </i>
    <i t="default">
      <x v="65"/>
    </i>
    <i t="grand">
      <x/>
    </i>
  </rowItems>
  <colItems count="1">
    <i/>
  </colItems>
  <dataFields count="1">
    <dataField name="Sum of EXCAT (cmolc/kg)" fld="17" baseField="0" baseItem="0"/>
  </dataField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6"/>
  <sheetViews>
    <sheetView workbookViewId="0">
      <selection activeCell="A5" sqref="A5"/>
    </sheetView>
  </sheetViews>
  <sheetFormatPr defaultRowHeight="12.75"/>
  <cols>
    <col min="1" max="1" width="10.42578125" bestFit="1" customWidth="1"/>
    <col min="2" max="2" width="13.85546875" bestFit="1" customWidth="1"/>
    <col min="3" max="3" width="12.5703125" bestFit="1" customWidth="1"/>
    <col min="4" max="4" width="12" bestFit="1" customWidth="1"/>
    <col min="5" max="5" width="10.7109375" bestFit="1" customWidth="1"/>
    <col min="6" max="7" width="12" bestFit="1" customWidth="1"/>
    <col min="8" max="8" width="8.28515625" bestFit="1" customWidth="1"/>
    <col min="9" max="9" width="9.28515625" bestFit="1" customWidth="1"/>
    <col min="10" max="10" width="10.85546875" bestFit="1" customWidth="1"/>
    <col min="11" max="11" width="33.85546875" bestFit="1" customWidth="1"/>
    <col min="12" max="12" width="28.28515625" bestFit="1" customWidth="1"/>
    <col min="13" max="13" width="18.42578125" bestFit="1" customWidth="1"/>
  </cols>
  <sheetData>
    <row r="1" spans="1:1">
      <c r="A1" t="s">
        <v>159</v>
      </c>
    </row>
    <row r="3" spans="1:1">
      <c r="A3" t="s">
        <v>160</v>
      </c>
    </row>
    <row r="4" spans="1:1">
      <c r="A4" t="s">
        <v>161</v>
      </c>
    </row>
    <row r="5" spans="1:1">
      <c r="A5" s="17" t="s">
        <v>163</v>
      </c>
    </row>
    <row r="6" spans="1:1">
      <c r="A6" t="s">
        <v>162</v>
      </c>
    </row>
  </sheetData>
  <phoneticPr fontId="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C403"/>
  <sheetViews>
    <sheetView workbookViewId="0">
      <selection activeCell="C4" sqref="C4"/>
    </sheetView>
  </sheetViews>
  <sheetFormatPr defaultRowHeight="12.75"/>
  <cols>
    <col min="1" max="1" width="11.85546875" bestFit="1" customWidth="1"/>
    <col min="2" max="2" width="15" bestFit="1" customWidth="1"/>
    <col min="3" max="3" width="12" customWidth="1"/>
  </cols>
  <sheetData>
    <row r="3" spans="1:3">
      <c r="A3" s="9" t="s">
        <v>156</v>
      </c>
      <c r="B3" s="7"/>
      <c r="C3" s="12"/>
    </row>
    <row r="4" spans="1:3">
      <c r="A4" s="9" t="s">
        <v>0</v>
      </c>
      <c r="B4" s="9" t="s">
        <v>1</v>
      </c>
      <c r="C4" s="12" t="s">
        <v>89</v>
      </c>
    </row>
    <row r="5" spans="1:3">
      <c r="A5" s="6" t="s">
        <v>71</v>
      </c>
      <c r="B5" s="6" t="s">
        <v>7</v>
      </c>
      <c r="C5" s="15">
        <v>427.20352740000004</v>
      </c>
    </row>
    <row r="6" spans="1:3">
      <c r="A6" s="8"/>
      <c r="B6" s="10" t="s">
        <v>10</v>
      </c>
      <c r="C6" s="16">
        <v>381.98937340000003</v>
      </c>
    </row>
    <row r="7" spans="1:3">
      <c r="A7" s="8"/>
      <c r="B7" s="10" t="s">
        <v>12</v>
      </c>
      <c r="C7" s="16">
        <v>69.270281820000008</v>
      </c>
    </row>
    <row r="8" spans="1:3">
      <c r="A8" s="8"/>
      <c r="B8" s="10" t="s">
        <v>13</v>
      </c>
      <c r="C8" s="16">
        <v>42.085537160000001</v>
      </c>
    </row>
    <row r="9" spans="1:3">
      <c r="A9" s="8"/>
      <c r="B9" s="10" t="s">
        <v>15</v>
      </c>
      <c r="C9" s="16">
        <v>15.913711930000002</v>
      </c>
    </row>
    <row r="10" spans="1:3">
      <c r="A10" s="6" t="s">
        <v>90</v>
      </c>
      <c r="B10" s="7"/>
      <c r="C10" s="15">
        <v>936.46243171000003</v>
      </c>
    </row>
    <row r="11" spans="1:3">
      <c r="A11" s="6" t="s">
        <v>72</v>
      </c>
      <c r="B11" s="6" t="s">
        <v>9</v>
      </c>
      <c r="C11" s="15">
        <v>283.0995514</v>
      </c>
    </row>
    <row r="12" spans="1:3">
      <c r="A12" s="8"/>
      <c r="B12" s="10" t="s">
        <v>10</v>
      </c>
      <c r="C12" s="16">
        <v>194.88666368</v>
      </c>
    </row>
    <row r="13" spans="1:3">
      <c r="A13" s="8"/>
      <c r="B13" s="10" t="s">
        <v>12</v>
      </c>
      <c r="C13" s="16">
        <v>26.133752719999997</v>
      </c>
    </row>
    <row r="14" spans="1:3">
      <c r="A14" s="8"/>
      <c r="B14" s="10" t="s">
        <v>13</v>
      </c>
      <c r="C14" s="16">
        <v>19.699548661999998</v>
      </c>
    </row>
    <row r="15" spans="1:3">
      <c r="A15" s="8"/>
      <c r="B15" s="10" t="s">
        <v>15</v>
      </c>
      <c r="C15" s="16">
        <v>12.51505131</v>
      </c>
    </row>
    <row r="16" spans="1:3">
      <c r="A16" s="6" t="s">
        <v>91</v>
      </c>
      <c r="B16" s="7"/>
      <c r="C16" s="15">
        <v>536.33456777200001</v>
      </c>
    </row>
    <row r="17" spans="1:3">
      <c r="A17" s="6" t="s">
        <v>54</v>
      </c>
      <c r="B17" s="6" t="s">
        <v>9</v>
      </c>
      <c r="C17" s="15">
        <v>173.45015196</v>
      </c>
    </row>
    <row r="18" spans="1:3">
      <c r="A18" s="8"/>
      <c r="B18" s="10" t="s">
        <v>10</v>
      </c>
      <c r="C18" s="16">
        <v>157.14666962000001</v>
      </c>
    </row>
    <row r="19" spans="1:3">
      <c r="A19" s="8"/>
      <c r="B19" s="10" t="s">
        <v>12</v>
      </c>
      <c r="C19" s="16">
        <v>32.55039902</v>
      </c>
    </row>
    <row r="20" spans="1:3">
      <c r="A20" s="8"/>
      <c r="B20" s="10" t="s">
        <v>14</v>
      </c>
      <c r="C20" s="16">
        <v>20.181986500000001</v>
      </c>
    </row>
    <row r="21" spans="1:3">
      <c r="A21" s="8"/>
      <c r="B21" s="10" t="s">
        <v>15</v>
      </c>
      <c r="C21" s="16">
        <v>14.767348784000001</v>
      </c>
    </row>
    <row r="22" spans="1:3">
      <c r="A22" s="6" t="s">
        <v>92</v>
      </c>
      <c r="B22" s="7"/>
      <c r="C22" s="15">
        <v>398.09655588399994</v>
      </c>
    </row>
    <row r="23" spans="1:3">
      <c r="A23" s="6" t="s">
        <v>55</v>
      </c>
      <c r="B23" s="6" t="s">
        <v>7</v>
      </c>
      <c r="C23" s="15">
        <v>218.13605040000002</v>
      </c>
    </row>
    <row r="24" spans="1:3">
      <c r="A24" s="8"/>
      <c r="B24" s="10" t="s">
        <v>11</v>
      </c>
      <c r="C24" s="16">
        <v>124.09776788000002</v>
      </c>
    </row>
    <row r="25" spans="1:3">
      <c r="A25" s="8"/>
      <c r="B25" s="10" t="s">
        <v>12</v>
      </c>
      <c r="C25" s="16">
        <v>15.315354660000002</v>
      </c>
    </row>
    <row r="26" spans="1:3">
      <c r="A26" s="8"/>
      <c r="B26" s="10" t="s">
        <v>13</v>
      </c>
      <c r="C26" s="16">
        <v>12.411657551999999</v>
      </c>
    </row>
    <row r="27" spans="1:3">
      <c r="A27" s="8"/>
      <c r="B27" s="10" t="s">
        <v>15</v>
      </c>
      <c r="C27" s="16">
        <v>18.311518362000001</v>
      </c>
    </row>
    <row r="28" spans="1:3">
      <c r="A28" s="6" t="s">
        <v>93</v>
      </c>
      <c r="B28" s="7"/>
      <c r="C28" s="15">
        <v>388.27234885400009</v>
      </c>
    </row>
    <row r="29" spans="1:3">
      <c r="A29" s="6" t="s">
        <v>60</v>
      </c>
      <c r="B29" s="6" t="s">
        <v>7</v>
      </c>
      <c r="C29" s="15">
        <v>97.906027279999989</v>
      </c>
    </row>
    <row r="30" spans="1:3">
      <c r="A30" s="8"/>
      <c r="B30" s="10" t="s">
        <v>10</v>
      </c>
      <c r="C30" s="16">
        <v>75.319003899999998</v>
      </c>
    </row>
    <row r="31" spans="1:3">
      <c r="A31" s="8"/>
      <c r="B31" s="10" t="s">
        <v>12</v>
      </c>
      <c r="C31" s="16">
        <v>17.075830416000002</v>
      </c>
    </row>
    <row r="32" spans="1:3">
      <c r="A32" s="8"/>
      <c r="B32" s="10" t="s">
        <v>14</v>
      </c>
      <c r="C32" s="16">
        <v>13.448486345999999</v>
      </c>
    </row>
    <row r="33" spans="1:3">
      <c r="A33" s="8"/>
      <c r="B33" s="10" t="s">
        <v>15</v>
      </c>
      <c r="C33" s="16">
        <v>13.570493410000001</v>
      </c>
    </row>
    <row r="34" spans="1:3">
      <c r="A34" s="6" t="s">
        <v>94</v>
      </c>
      <c r="B34" s="7"/>
      <c r="C34" s="15">
        <v>217.319841352</v>
      </c>
    </row>
    <row r="35" spans="1:3">
      <c r="A35" s="6" t="s">
        <v>73</v>
      </c>
      <c r="B35" s="6" t="s">
        <v>9</v>
      </c>
      <c r="C35" s="15">
        <v>2.911664772</v>
      </c>
    </row>
    <row r="36" spans="1:3">
      <c r="A36" s="8"/>
      <c r="B36" s="10" t="s">
        <v>10</v>
      </c>
      <c r="C36" s="16">
        <v>2147.0998300000001</v>
      </c>
    </row>
    <row r="37" spans="1:3">
      <c r="A37" s="8"/>
      <c r="B37" s="10" t="s">
        <v>12</v>
      </c>
      <c r="C37" s="16">
        <v>97.405215400000003</v>
      </c>
    </row>
    <row r="38" spans="1:3">
      <c r="A38" s="8"/>
      <c r="B38" s="10" t="s">
        <v>13</v>
      </c>
      <c r="C38" s="16">
        <v>210.08287500000003</v>
      </c>
    </row>
    <row r="39" spans="1:3">
      <c r="A39" s="8"/>
      <c r="B39" s="10" t="s">
        <v>15</v>
      </c>
      <c r="C39" s="16">
        <v>29.459801260000003</v>
      </c>
    </row>
    <row r="40" spans="1:3">
      <c r="A40" s="6" t="s">
        <v>95</v>
      </c>
      <c r="B40" s="7"/>
      <c r="C40" s="15">
        <v>2486.9593864320004</v>
      </c>
    </row>
    <row r="41" spans="1:3">
      <c r="A41" s="6" t="s">
        <v>46</v>
      </c>
      <c r="B41" s="6" t="s">
        <v>7</v>
      </c>
      <c r="C41" s="15">
        <v>1.1643357562000001</v>
      </c>
    </row>
    <row r="42" spans="1:3">
      <c r="A42" s="8"/>
      <c r="B42" s="10" t="s">
        <v>10</v>
      </c>
      <c r="C42" s="16">
        <v>3107.9552680000002</v>
      </c>
    </row>
    <row r="43" spans="1:3">
      <c r="A43" s="8"/>
      <c r="B43" s="10" t="s">
        <v>12</v>
      </c>
      <c r="C43" s="16">
        <v>68.481145359999999</v>
      </c>
    </row>
    <row r="44" spans="1:3">
      <c r="A44" s="8"/>
      <c r="B44" s="10" t="s">
        <v>13</v>
      </c>
      <c r="C44" s="16">
        <v>158.91486033999999</v>
      </c>
    </row>
    <row r="45" spans="1:3">
      <c r="A45" s="8"/>
      <c r="B45" s="10" t="s">
        <v>15</v>
      </c>
      <c r="C45" s="16">
        <v>31.020974560000003</v>
      </c>
    </row>
    <row r="46" spans="1:3">
      <c r="A46" s="6" t="s">
        <v>96</v>
      </c>
      <c r="B46" s="7"/>
      <c r="C46" s="15">
        <v>3367.5365840162003</v>
      </c>
    </row>
    <row r="47" spans="1:3">
      <c r="A47" s="6" t="s">
        <v>61</v>
      </c>
      <c r="B47" s="6" t="s">
        <v>7</v>
      </c>
      <c r="C47" s="15">
        <v>345.46087</v>
      </c>
    </row>
    <row r="48" spans="1:3">
      <c r="A48" s="8"/>
      <c r="B48" s="10" t="s">
        <v>11</v>
      </c>
      <c r="C48" s="16">
        <v>166.08948720000001</v>
      </c>
    </row>
    <row r="49" spans="1:3">
      <c r="A49" s="8"/>
      <c r="B49" s="10" t="s">
        <v>12</v>
      </c>
      <c r="C49" s="16">
        <v>32.94304022</v>
      </c>
    </row>
    <row r="50" spans="1:3">
      <c r="A50" s="8"/>
      <c r="B50" s="10" t="s">
        <v>13</v>
      </c>
      <c r="C50" s="16">
        <v>22.547205140000003</v>
      </c>
    </row>
    <row r="51" spans="1:3">
      <c r="A51" s="8"/>
      <c r="B51" s="10" t="s">
        <v>15</v>
      </c>
      <c r="C51" s="16">
        <v>15.989371492000002</v>
      </c>
    </row>
    <row r="52" spans="1:3">
      <c r="A52" s="6" t="s">
        <v>97</v>
      </c>
      <c r="B52" s="7"/>
      <c r="C52" s="15">
        <v>583.02997405200006</v>
      </c>
    </row>
    <row r="53" spans="1:3">
      <c r="A53" s="6" t="s">
        <v>62</v>
      </c>
      <c r="B53" s="6" t="s">
        <v>7</v>
      </c>
      <c r="C53" s="15">
        <v>245.1100744</v>
      </c>
    </row>
    <row r="54" spans="1:3">
      <c r="A54" s="8"/>
      <c r="B54" s="10" t="s">
        <v>11</v>
      </c>
      <c r="C54" s="16">
        <v>81.743598700000007</v>
      </c>
    </row>
    <row r="55" spans="1:3">
      <c r="A55" s="8"/>
      <c r="B55" s="10" t="s">
        <v>12</v>
      </c>
      <c r="C55" s="16">
        <v>26.482439279999998</v>
      </c>
    </row>
    <row r="56" spans="1:3">
      <c r="A56" s="8"/>
      <c r="B56" s="10" t="s">
        <v>13</v>
      </c>
      <c r="C56" s="16">
        <v>13.044196455999998</v>
      </c>
    </row>
    <row r="57" spans="1:3">
      <c r="A57" s="8"/>
      <c r="B57" s="10" t="s">
        <v>15</v>
      </c>
      <c r="C57" s="16">
        <v>12.300798557999999</v>
      </c>
    </row>
    <row r="58" spans="1:3">
      <c r="A58" s="6" t="s">
        <v>98</v>
      </c>
      <c r="B58" s="7"/>
      <c r="C58" s="15">
        <v>378.68110739400004</v>
      </c>
    </row>
    <row r="59" spans="1:3">
      <c r="A59" s="6" t="s">
        <v>65</v>
      </c>
      <c r="B59" s="6" t="s">
        <v>7</v>
      </c>
      <c r="C59" s="15">
        <v>495.52091020000006</v>
      </c>
    </row>
    <row r="60" spans="1:3">
      <c r="A60" s="8"/>
      <c r="B60" s="10" t="s">
        <v>11</v>
      </c>
      <c r="C60" s="16">
        <v>300.8541262</v>
      </c>
    </row>
    <row r="61" spans="1:3">
      <c r="A61" s="8"/>
      <c r="B61" s="10" t="s">
        <v>12</v>
      </c>
      <c r="C61" s="16">
        <v>87.679815600000012</v>
      </c>
    </row>
    <row r="62" spans="1:3">
      <c r="A62" s="8"/>
      <c r="B62" s="10" t="s">
        <v>13</v>
      </c>
      <c r="C62" s="16">
        <v>46.581564479999997</v>
      </c>
    </row>
    <row r="63" spans="1:3">
      <c r="A63" s="8"/>
      <c r="B63" s="10" t="s">
        <v>15</v>
      </c>
      <c r="C63" s="16">
        <v>46.436007580000002</v>
      </c>
    </row>
    <row r="64" spans="1:3">
      <c r="A64" s="6" t="s">
        <v>99</v>
      </c>
      <c r="B64" s="7"/>
      <c r="C64" s="15">
        <v>977.07242406</v>
      </c>
    </row>
    <row r="65" spans="1:3">
      <c r="A65" s="6" t="s">
        <v>66</v>
      </c>
      <c r="B65" s="6" t="s">
        <v>9</v>
      </c>
      <c r="C65" s="15">
        <v>379.44382359999997</v>
      </c>
    </row>
    <row r="66" spans="1:3">
      <c r="A66" s="8"/>
      <c r="B66" s="10" t="s">
        <v>11</v>
      </c>
      <c r="C66" s="16">
        <v>219.37820399999998</v>
      </c>
    </row>
    <row r="67" spans="1:3">
      <c r="A67" s="8"/>
      <c r="B67" s="10" t="s">
        <v>12</v>
      </c>
      <c r="C67" s="16">
        <v>68.194157100000012</v>
      </c>
    </row>
    <row r="68" spans="1:3">
      <c r="A68" s="8"/>
      <c r="B68" s="10" t="s">
        <v>13</v>
      </c>
      <c r="C68" s="16">
        <v>34.201486940000002</v>
      </c>
    </row>
    <row r="69" spans="1:3">
      <c r="A69" s="8"/>
      <c r="B69" s="10" t="s">
        <v>15</v>
      </c>
      <c r="C69" s="16">
        <v>35.437694300000004</v>
      </c>
    </row>
    <row r="70" spans="1:3">
      <c r="A70" s="6" t="s">
        <v>100</v>
      </c>
      <c r="B70" s="7"/>
      <c r="C70" s="15">
        <v>736.65536593999991</v>
      </c>
    </row>
    <row r="71" spans="1:3">
      <c r="A71" s="6" t="s">
        <v>49</v>
      </c>
      <c r="B71" s="6" t="s">
        <v>7</v>
      </c>
      <c r="C71" s="15">
        <v>21.930109959999999</v>
      </c>
    </row>
    <row r="72" spans="1:3">
      <c r="A72" s="8"/>
      <c r="B72" s="10" t="s">
        <v>11</v>
      </c>
      <c r="C72" s="16">
        <v>4993.1067080000003</v>
      </c>
    </row>
    <row r="73" spans="1:3">
      <c r="A73" s="8"/>
      <c r="B73" s="10" t="s">
        <v>12</v>
      </c>
      <c r="C73" s="16">
        <v>137.15047508000001</v>
      </c>
    </row>
    <row r="74" spans="1:3">
      <c r="A74" s="8"/>
      <c r="B74" s="10" t="s">
        <v>13</v>
      </c>
      <c r="C74" s="16">
        <v>174.79217904000001</v>
      </c>
    </row>
    <row r="75" spans="1:3">
      <c r="A75" s="8"/>
      <c r="B75" s="10" t="s">
        <v>15</v>
      </c>
      <c r="C75" s="16">
        <v>53.09314474</v>
      </c>
    </row>
    <row r="76" spans="1:3">
      <c r="A76" s="6" t="s">
        <v>101</v>
      </c>
      <c r="B76" s="7"/>
      <c r="C76" s="15">
        <v>5380.0726168199999</v>
      </c>
    </row>
    <row r="77" spans="1:3">
      <c r="A77" s="6" t="s">
        <v>50</v>
      </c>
      <c r="B77" s="6" t="s">
        <v>7</v>
      </c>
      <c r="C77" s="15">
        <v>13.337298538000001</v>
      </c>
    </row>
    <row r="78" spans="1:3">
      <c r="A78" s="8"/>
      <c r="B78" s="10" t="s">
        <v>11</v>
      </c>
      <c r="C78" s="16">
        <v>1348.6895777999998</v>
      </c>
    </row>
    <row r="79" spans="1:3">
      <c r="A79" s="8"/>
      <c r="B79" s="10" t="s">
        <v>12</v>
      </c>
      <c r="C79" s="16">
        <v>31.893982620000006</v>
      </c>
    </row>
    <row r="80" spans="1:3">
      <c r="A80" s="8"/>
      <c r="B80" s="10" t="s">
        <v>13</v>
      </c>
      <c r="C80" s="16">
        <v>31.591336740000003</v>
      </c>
    </row>
    <row r="81" spans="1:3">
      <c r="A81" s="8"/>
      <c r="B81" s="10" t="s">
        <v>15</v>
      </c>
      <c r="C81" s="16">
        <v>18.276463666000001</v>
      </c>
    </row>
    <row r="82" spans="1:3">
      <c r="A82" s="6" t="s">
        <v>102</v>
      </c>
      <c r="B82" s="7"/>
      <c r="C82" s="15">
        <v>1443.7886593639998</v>
      </c>
    </row>
    <row r="83" spans="1:3">
      <c r="A83" s="6" t="s">
        <v>63</v>
      </c>
      <c r="B83" s="6" t="s">
        <v>9</v>
      </c>
      <c r="C83" s="15">
        <v>706.66253940000013</v>
      </c>
    </row>
    <row r="84" spans="1:3">
      <c r="A84" s="8"/>
      <c r="B84" s="10" t="s">
        <v>10</v>
      </c>
      <c r="C84" s="16">
        <v>268.22695420000002</v>
      </c>
    </row>
    <row r="85" spans="1:3">
      <c r="A85" s="8"/>
      <c r="B85" s="10" t="s">
        <v>12</v>
      </c>
      <c r="C85" s="16">
        <v>49.262827860000002</v>
      </c>
    </row>
    <row r="86" spans="1:3">
      <c r="A86" s="8"/>
      <c r="B86" s="10" t="s">
        <v>13</v>
      </c>
      <c r="C86" s="16">
        <v>21.835212140000003</v>
      </c>
    </row>
    <row r="87" spans="1:3">
      <c r="A87" s="8"/>
      <c r="B87" s="10" t="s">
        <v>15</v>
      </c>
      <c r="C87" s="16">
        <v>13.796398179999999</v>
      </c>
    </row>
    <row r="88" spans="1:3">
      <c r="A88" s="6" t="s">
        <v>103</v>
      </c>
      <c r="B88" s="7"/>
      <c r="C88" s="15">
        <v>1059.7839317800003</v>
      </c>
    </row>
    <row r="89" spans="1:3">
      <c r="A89" s="6" t="s">
        <v>64</v>
      </c>
      <c r="B89" s="6" t="s">
        <v>9</v>
      </c>
      <c r="C89" s="15">
        <v>276.58114860000006</v>
      </c>
    </row>
    <row r="90" spans="1:3">
      <c r="A90" s="8"/>
      <c r="B90" s="10" t="s">
        <v>11</v>
      </c>
      <c r="C90" s="16">
        <v>62.151382500000011</v>
      </c>
    </row>
    <row r="91" spans="1:3">
      <c r="A91" s="8"/>
      <c r="B91" s="10" t="s">
        <v>12</v>
      </c>
      <c r="C91" s="16">
        <v>25.30405322</v>
      </c>
    </row>
    <row r="92" spans="1:3">
      <c r="A92" s="8"/>
      <c r="B92" s="10" t="s">
        <v>14</v>
      </c>
      <c r="C92" s="16">
        <v>11.252840194000001</v>
      </c>
    </row>
    <row r="93" spans="1:3">
      <c r="A93" s="8"/>
      <c r="B93" s="10" t="s">
        <v>15</v>
      </c>
      <c r="C93" s="16">
        <v>16.570960224</v>
      </c>
    </row>
    <row r="94" spans="1:3">
      <c r="A94" s="6" t="s">
        <v>104</v>
      </c>
      <c r="B94" s="7"/>
      <c r="C94" s="15">
        <v>391.86038473800005</v>
      </c>
    </row>
    <row r="95" spans="1:3">
      <c r="A95" s="6" t="s">
        <v>52</v>
      </c>
      <c r="B95" s="6" t="s">
        <v>9</v>
      </c>
      <c r="C95" s="15">
        <v>268.51630400000005</v>
      </c>
    </row>
    <row r="96" spans="1:3">
      <c r="A96" s="8"/>
      <c r="B96" s="10" t="s">
        <v>11</v>
      </c>
      <c r="C96" s="16">
        <v>1589.0615678000001</v>
      </c>
    </row>
    <row r="97" spans="1:3">
      <c r="A97" s="8"/>
      <c r="B97" s="10" t="s">
        <v>12</v>
      </c>
      <c r="C97" s="16">
        <v>94.184544460000012</v>
      </c>
    </row>
    <row r="98" spans="1:3">
      <c r="A98" s="8"/>
      <c r="B98" s="10" t="s">
        <v>14</v>
      </c>
      <c r="C98" s="16">
        <v>89.993473760000001</v>
      </c>
    </row>
    <row r="99" spans="1:3">
      <c r="A99" s="8"/>
      <c r="B99" s="10" t="s">
        <v>15</v>
      </c>
      <c r="C99" s="16">
        <v>25.584036000000005</v>
      </c>
    </row>
    <row r="100" spans="1:3">
      <c r="A100" s="6" t="s">
        <v>105</v>
      </c>
      <c r="B100" s="7"/>
      <c r="C100" s="15">
        <v>2067.3399260200003</v>
      </c>
    </row>
    <row r="101" spans="1:3">
      <c r="A101" s="6" t="s">
        <v>53</v>
      </c>
      <c r="B101" s="6" t="s">
        <v>7</v>
      </c>
      <c r="C101" s="15">
        <v>284.19204640000004</v>
      </c>
    </row>
    <row r="102" spans="1:3">
      <c r="A102" s="8"/>
      <c r="B102" s="10" t="s">
        <v>11</v>
      </c>
      <c r="C102" s="16">
        <v>539.02693980000004</v>
      </c>
    </row>
    <row r="103" spans="1:3">
      <c r="A103" s="8"/>
      <c r="B103" s="10" t="s">
        <v>12</v>
      </c>
      <c r="C103" s="16">
        <v>43.371036240000002</v>
      </c>
    </row>
    <row r="104" spans="1:3">
      <c r="A104" s="8"/>
      <c r="B104" s="10" t="s">
        <v>13</v>
      </c>
      <c r="C104" s="16">
        <v>36.46957424</v>
      </c>
    </row>
    <row r="105" spans="1:3">
      <c r="A105" s="8"/>
      <c r="B105" s="10" t="s">
        <v>15</v>
      </c>
      <c r="C105" s="16">
        <v>27.762140080000002</v>
      </c>
    </row>
    <row r="106" spans="1:3">
      <c r="A106" s="6" t="s">
        <v>106</v>
      </c>
      <c r="B106" s="7"/>
      <c r="C106" s="15">
        <v>930.82173676000002</v>
      </c>
    </row>
    <row r="107" spans="1:3">
      <c r="A107" s="6" t="s">
        <v>51</v>
      </c>
      <c r="B107" s="6" t="s">
        <v>7</v>
      </c>
      <c r="C107" s="15">
        <v>481.64569920000002</v>
      </c>
    </row>
    <row r="108" spans="1:3">
      <c r="A108" s="8"/>
      <c r="B108" s="10" t="s">
        <v>10</v>
      </c>
      <c r="C108" s="16">
        <v>562.69608760000006</v>
      </c>
    </row>
    <row r="109" spans="1:3">
      <c r="A109" s="8"/>
      <c r="B109" s="10" t="s">
        <v>12</v>
      </c>
      <c r="C109" s="16">
        <v>91.218562320000004</v>
      </c>
    </row>
    <row r="110" spans="1:3">
      <c r="A110" s="8"/>
      <c r="B110" s="10" t="s">
        <v>14</v>
      </c>
      <c r="C110" s="16">
        <v>53.107144900000002</v>
      </c>
    </row>
    <row r="111" spans="1:3">
      <c r="A111" s="8"/>
      <c r="B111" s="10" t="s">
        <v>15</v>
      </c>
      <c r="C111" s="16">
        <v>14.357552075999999</v>
      </c>
    </row>
    <row r="112" spans="1:3">
      <c r="A112" s="6" t="s">
        <v>107</v>
      </c>
      <c r="B112" s="7"/>
      <c r="C112" s="15">
        <v>1203.0250460960003</v>
      </c>
    </row>
    <row r="113" spans="1:3">
      <c r="A113" s="6" t="s">
        <v>74</v>
      </c>
      <c r="B113" s="6" t="s">
        <v>7</v>
      </c>
      <c r="C113" s="15">
        <v>469.50469020000003</v>
      </c>
    </row>
    <row r="114" spans="1:3">
      <c r="A114" s="8"/>
      <c r="B114" s="10" t="s">
        <v>11</v>
      </c>
      <c r="C114" s="16">
        <v>533.64272620000008</v>
      </c>
    </row>
    <row r="115" spans="1:3">
      <c r="A115" s="8"/>
      <c r="B115" s="10" t="s">
        <v>12</v>
      </c>
      <c r="C115" s="16">
        <v>89.392355719999998</v>
      </c>
    </row>
    <row r="116" spans="1:3">
      <c r="A116" s="8"/>
      <c r="B116" s="10" t="s">
        <v>14</v>
      </c>
      <c r="C116" s="16">
        <v>51.829646640000007</v>
      </c>
    </row>
    <row r="117" spans="1:3">
      <c r="A117" s="8"/>
      <c r="B117" s="10" t="s">
        <v>15</v>
      </c>
      <c r="C117" s="16">
        <v>13.956381324000001</v>
      </c>
    </row>
    <row r="118" spans="1:3">
      <c r="A118" s="6" t="s">
        <v>108</v>
      </c>
      <c r="B118" s="7"/>
      <c r="C118" s="15">
        <v>1158.3258000840001</v>
      </c>
    </row>
    <row r="119" spans="1:3">
      <c r="A119" s="6" t="s">
        <v>67</v>
      </c>
      <c r="B119" s="6" t="s">
        <v>9</v>
      </c>
      <c r="C119" s="15">
        <v>605.7232424</v>
      </c>
    </row>
    <row r="120" spans="1:3">
      <c r="A120" s="8"/>
      <c r="B120" s="10" t="s">
        <v>11</v>
      </c>
      <c r="C120" s="16">
        <v>157.34785076</v>
      </c>
    </row>
    <row r="121" spans="1:3">
      <c r="A121" s="8"/>
      <c r="B121" s="10" t="s">
        <v>12</v>
      </c>
      <c r="C121" s="16">
        <v>47.907475560000009</v>
      </c>
    </row>
    <row r="122" spans="1:3">
      <c r="A122" s="8"/>
      <c r="B122" s="10" t="s">
        <v>14</v>
      </c>
      <c r="C122" s="16">
        <v>23.123483120000003</v>
      </c>
    </row>
    <row r="123" spans="1:3">
      <c r="A123" s="8"/>
      <c r="B123" s="10" t="s">
        <v>15</v>
      </c>
      <c r="C123" s="16">
        <v>13.889533016</v>
      </c>
    </row>
    <row r="124" spans="1:3">
      <c r="A124" s="6" t="s">
        <v>109</v>
      </c>
      <c r="B124" s="7"/>
      <c r="C124" s="15">
        <v>847.99158485600003</v>
      </c>
    </row>
    <row r="125" spans="1:3">
      <c r="A125" s="6" t="s">
        <v>68</v>
      </c>
      <c r="B125" s="6" t="s">
        <v>9</v>
      </c>
      <c r="C125" s="15">
        <v>350.04152980000003</v>
      </c>
    </row>
    <row r="126" spans="1:3">
      <c r="A126" s="8"/>
      <c r="B126" s="10" t="s">
        <v>10</v>
      </c>
      <c r="C126" s="16">
        <v>95.194247419999996</v>
      </c>
    </row>
    <row r="127" spans="1:3">
      <c r="A127" s="8"/>
      <c r="B127" s="10" t="s">
        <v>12</v>
      </c>
      <c r="C127" s="16">
        <v>25.002429419999999</v>
      </c>
    </row>
    <row r="128" spans="1:3">
      <c r="A128" s="8"/>
      <c r="B128" s="10" t="s">
        <v>14</v>
      </c>
      <c r="C128" s="16">
        <v>10.985390292</v>
      </c>
    </row>
    <row r="129" spans="1:3">
      <c r="A129" s="8"/>
      <c r="B129" s="10" t="s">
        <v>15</v>
      </c>
      <c r="C129" s="16">
        <v>14.665067728</v>
      </c>
    </row>
    <row r="130" spans="1:3">
      <c r="A130" s="6" t="s">
        <v>110</v>
      </c>
      <c r="B130" s="7"/>
      <c r="C130" s="15">
        <v>495.88866466000002</v>
      </c>
    </row>
    <row r="131" spans="1:3">
      <c r="A131" s="6" t="s">
        <v>44</v>
      </c>
      <c r="B131" s="6" t="s">
        <v>9</v>
      </c>
      <c r="C131" s="15">
        <v>451.75644140000009</v>
      </c>
    </row>
    <row r="132" spans="1:3">
      <c r="A132" s="8"/>
      <c r="B132" s="10" t="s">
        <v>11</v>
      </c>
      <c r="C132" s="16">
        <v>481.17401039999999</v>
      </c>
    </row>
    <row r="133" spans="1:3">
      <c r="A133" s="8"/>
      <c r="B133" s="10" t="s">
        <v>12</v>
      </c>
      <c r="C133" s="16">
        <v>56.4596479</v>
      </c>
    </row>
    <row r="134" spans="1:3">
      <c r="A134" s="8"/>
      <c r="B134" s="10" t="s">
        <v>14</v>
      </c>
      <c r="C134" s="16">
        <v>68.070017180000008</v>
      </c>
    </row>
    <row r="135" spans="1:3">
      <c r="A135" s="8"/>
      <c r="B135" s="10" t="s">
        <v>15</v>
      </c>
      <c r="C135" s="16">
        <v>16.000450488000002</v>
      </c>
    </row>
    <row r="136" spans="1:3">
      <c r="A136" s="6" t="s">
        <v>111</v>
      </c>
      <c r="B136" s="7"/>
      <c r="C136" s="15">
        <v>1073.4605673680003</v>
      </c>
    </row>
    <row r="137" spans="1:3">
      <c r="A137" s="6" t="s">
        <v>45</v>
      </c>
      <c r="B137" s="6" t="s">
        <v>9</v>
      </c>
      <c r="C137" s="15">
        <v>449.82162640000001</v>
      </c>
    </row>
    <row r="138" spans="1:3">
      <c r="A138" s="8"/>
      <c r="B138" s="10" t="s">
        <v>11</v>
      </c>
      <c r="C138" s="16">
        <v>237.89536000000001</v>
      </c>
    </row>
    <row r="139" spans="1:3">
      <c r="A139" s="8"/>
      <c r="B139" s="10" t="s">
        <v>12</v>
      </c>
      <c r="C139" s="16">
        <v>41.978630179999996</v>
      </c>
    </row>
    <row r="140" spans="1:3">
      <c r="A140" s="8"/>
      <c r="B140" s="10" t="s">
        <v>14</v>
      </c>
      <c r="C140" s="16">
        <v>39.477130680000002</v>
      </c>
    </row>
    <row r="141" spans="1:3">
      <c r="A141" s="8"/>
      <c r="B141" s="10" t="s">
        <v>15</v>
      </c>
      <c r="C141" s="16">
        <v>21.68834902</v>
      </c>
    </row>
    <row r="142" spans="1:3">
      <c r="A142" s="6" t="s">
        <v>112</v>
      </c>
      <c r="B142" s="7"/>
      <c r="C142" s="15">
        <v>790.86109627999997</v>
      </c>
    </row>
    <row r="143" spans="1:3">
      <c r="A143" s="6" t="s">
        <v>42</v>
      </c>
      <c r="B143" s="6" t="s">
        <v>9</v>
      </c>
      <c r="C143" s="15">
        <v>3.9513877460000004</v>
      </c>
    </row>
    <row r="144" spans="1:3">
      <c r="A144" s="8"/>
      <c r="B144" s="10" t="s">
        <v>10</v>
      </c>
      <c r="C144" s="16">
        <v>1944.0412196</v>
      </c>
    </row>
    <row r="145" spans="1:3">
      <c r="A145" s="8"/>
      <c r="B145" s="10" t="s">
        <v>12</v>
      </c>
      <c r="C145" s="16">
        <v>71.12943847999999</v>
      </c>
    </row>
    <row r="146" spans="1:3">
      <c r="A146" s="8"/>
      <c r="B146" s="10" t="s">
        <v>14</v>
      </c>
      <c r="C146" s="16">
        <v>150.11207379999999</v>
      </c>
    </row>
    <row r="147" spans="1:3">
      <c r="A147" s="8"/>
      <c r="B147" s="10" t="s">
        <v>15</v>
      </c>
      <c r="C147" s="16">
        <v>10.562797956000001</v>
      </c>
    </row>
    <row r="148" spans="1:3">
      <c r="A148" s="6" t="s">
        <v>113</v>
      </c>
      <c r="B148" s="7"/>
      <c r="C148" s="15">
        <v>2179.7969175819999</v>
      </c>
    </row>
    <row r="149" spans="1:3">
      <c r="A149" s="6" t="s">
        <v>43</v>
      </c>
      <c r="B149" s="6" t="s">
        <v>7</v>
      </c>
      <c r="C149" s="15">
        <v>3.4588387960000002</v>
      </c>
    </row>
    <row r="150" spans="1:3">
      <c r="A150" s="8"/>
      <c r="B150" s="10" t="s">
        <v>10</v>
      </c>
      <c r="C150" s="16">
        <v>1930.2447663999999</v>
      </c>
    </row>
    <row r="151" spans="1:3">
      <c r="A151" s="8"/>
      <c r="B151" s="10" t="s">
        <v>12</v>
      </c>
      <c r="C151" s="16">
        <v>40.643641680000002</v>
      </c>
    </row>
    <row r="152" spans="1:3">
      <c r="A152" s="8"/>
      <c r="B152" s="10" t="s">
        <v>14</v>
      </c>
      <c r="C152" s="16">
        <v>138.07324158</v>
      </c>
    </row>
    <row r="153" spans="1:3">
      <c r="A153" s="8"/>
      <c r="B153" s="10" t="s">
        <v>15</v>
      </c>
      <c r="C153" s="16">
        <v>15.722375606000002</v>
      </c>
    </row>
    <row r="154" spans="1:3">
      <c r="A154" s="6" t="s">
        <v>114</v>
      </c>
      <c r="B154" s="7"/>
      <c r="C154" s="15">
        <v>2128.1428640619997</v>
      </c>
    </row>
    <row r="155" spans="1:3">
      <c r="A155" s="6" t="s">
        <v>47</v>
      </c>
      <c r="B155" s="6" t="s">
        <v>7</v>
      </c>
      <c r="C155" s="15">
        <v>774.20449719999999</v>
      </c>
    </row>
    <row r="156" spans="1:3">
      <c r="A156" s="8"/>
      <c r="B156" s="10" t="s">
        <v>10</v>
      </c>
      <c r="C156" s="16">
        <v>389.81354920000001</v>
      </c>
    </row>
    <row r="157" spans="1:3">
      <c r="A157" s="8"/>
      <c r="B157" s="10" t="s">
        <v>12</v>
      </c>
      <c r="C157" s="16">
        <v>81.454424160000002</v>
      </c>
    </row>
    <row r="158" spans="1:3">
      <c r="A158" s="8"/>
      <c r="B158" s="10" t="s">
        <v>13</v>
      </c>
      <c r="C158" s="16">
        <v>69.918117460000005</v>
      </c>
    </row>
    <row r="159" spans="1:3">
      <c r="A159" s="8"/>
      <c r="B159" s="10" t="s">
        <v>15</v>
      </c>
      <c r="C159" s="16">
        <v>31.989113620000005</v>
      </c>
    </row>
    <row r="160" spans="1:3">
      <c r="A160" s="6" t="s">
        <v>115</v>
      </c>
      <c r="B160" s="7"/>
      <c r="C160" s="15">
        <v>1347.3797016399999</v>
      </c>
    </row>
    <row r="161" spans="1:3">
      <c r="A161" s="6" t="s">
        <v>48</v>
      </c>
      <c r="B161" s="6" t="s">
        <v>9</v>
      </c>
      <c r="C161" s="15">
        <v>487.07499820000004</v>
      </c>
    </row>
    <row r="162" spans="1:3">
      <c r="A162" s="8"/>
      <c r="B162" s="10" t="s">
        <v>11</v>
      </c>
      <c r="C162" s="16">
        <v>183.25475422000002</v>
      </c>
    </row>
    <row r="163" spans="1:3">
      <c r="A163" s="8"/>
      <c r="B163" s="10" t="s">
        <v>12</v>
      </c>
      <c r="C163" s="16">
        <v>39.078342240000005</v>
      </c>
    </row>
    <row r="164" spans="1:3">
      <c r="A164" s="8"/>
      <c r="B164" s="10" t="s">
        <v>13</v>
      </c>
      <c r="C164" s="16">
        <v>32.880100180000007</v>
      </c>
    </row>
    <row r="165" spans="1:3">
      <c r="A165" s="8"/>
      <c r="B165" s="10" t="s">
        <v>15</v>
      </c>
      <c r="C165" s="16">
        <v>23.177160080000004</v>
      </c>
    </row>
    <row r="166" spans="1:3">
      <c r="A166" s="6" t="s">
        <v>116</v>
      </c>
      <c r="B166" s="7"/>
      <c r="C166" s="15">
        <v>765.4653549200001</v>
      </c>
    </row>
    <row r="167" spans="1:3">
      <c r="A167" s="6" t="s">
        <v>69</v>
      </c>
      <c r="B167" s="6" t="s">
        <v>9</v>
      </c>
      <c r="C167" s="15">
        <v>44.214699780000004</v>
      </c>
    </row>
    <row r="168" spans="1:3">
      <c r="A168" s="8"/>
      <c r="B168" s="10" t="s">
        <v>10</v>
      </c>
      <c r="C168" s="16">
        <v>1402.3113390000001</v>
      </c>
    </row>
    <row r="169" spans="1:3">
      <c r="A169" s="8"/>
      <c r="B169" s="10" t="s">
        <v>12</v>
      </c>
      <c r="C169" s="16">
        <v>128.39759044000002</v>
      </c>
    </row>
    <row r="170" spans="1:3">
      <c r="A170" s="8"/>
      <c r="B170" s="10" t="s">
        <v>13</v>
      </c>
      <c r="C170" s="16">
        <v>229.06956339999999</v>
      </c>
    </row>
    <row r="171" spans="1:3">
      <c r="A171" s="8"/>
      <c r="B171" s="10" t="s">
        <v>15</v>
      </c>
      <c r="C171" s="16">
        <v>17.782036870000002</v>
      </c>
    </row>
    <row r="172" spans="1:3">
      <c r="A172" s="6" t="s">
        <v>117</v>
      </c>
      <c r="B172" s="7"/>
      <c r="C172" s="15">
        <v>1821.7752294900001</v>
      </c>
    </row>
    <row r="173" spans="1:3">
      <c r="A173" s="6" t="s">
        <v>70</v>
      </c>
      <c r="B173" s="6" t="s">
        <v>9</v>
      </c>
      <c r="C173" s="15">
        <v>323.09818120000006</v>
      </c>
    </row>
    <row r="174" spans="1:3">
      <c r="A174" s="8"/>
      <c r="B174" s="10" t="s">
        <v>10</v>
      </c>
      <c r="C174" s="16">
        <v>385.59649039999999</v>
      </c>
    </row>
    <row r="175" spans="1:3">
      <c r="A175" s="8"/>
      <c r="B175" s="10" t="s">
        <v>12</v>
      </c>
      <c r="C175" s="16">
        <v>67.763465760000003</v>
      </c>
    </row>
    <row r="176" spans="1:3">
      <c r="A176" s="8"/>
      <c r="B176" s="10" t="s">
        <v>14</v>
      </c>
      <c r="C176" s="16">
        <v>81.145950460000009</v>
      </c>
    </row>
    <row r="177" spans="1:3">
      <c r="A177" s="8"/>
      <c r="B177" s="10" t="s">
        <v>15</v>
      </c>
      <c r="C177" s="16">
        <v>17.315061410000002</v>
      </c>
    </row>
    <row r="178" spans="1:3">
      <c r="A178" s="6" t="s">
        <v>118</v>
      </c>
      <c r="B178" s="7"/>
      <c r="C178" s="15">
        <v>874.91914923000002</v>
      </c>
    </row>
    <row r="179" spans="1:3">
      <c r="A179" s="6" t="s">
        <v>59</v>
      </c>
      <c r="B179" s="6" t="s">
        <v>7</v>
      </c>
      <c r="C179" s="15">
        <v>127.35113840000001</v>
      </c>
    </row>
    <row r="180" spans="1:3">
      <c r="A180" s="8"/>
      <c r="B180" s="10" t="s">
        <v>10</v>
      </c>
      <c r="C180" s="16">
        <v>84.634578059999996</v>
      </c>
    </row>
    <row r="181" spans="1:3">
      <c r="A181" s="8"/>
      <c r="B181" s="10" t="s">
        <v>12</v>
      </c>
      <c r="C181" s="16">
        <v>12.352943808000001</v>
      </c>
    </row>
    <row r="182" spans="1:3">
      <c r="A182" s="8"/>
      <c r="B182" s="10" t="s">
        <v>14</v>
      </c>
      <c r="C182" s="16">
        <v>10.141026746</v>
      </c>
    </row>
    <row r="183" spans="1:3">
      <c r="A183" s="8"/>
      <c r="B183" s="10" t="s">
        <v>15</v>
      </c>
      <c r="C183" s="16">
        <v>12.438433617999999</v>
      </c>
    </row>
    <row r="184" spans="1:3">
      <c r="A184" s="6" t="s">
        <v>119</v>
      </c>
      <c r="B184" s="7"/>
      <c r="C184" s="15">
        <v>246.91812063199998</v>
      </c>
    </row>
    <row r="185" spans="1:3">
      <c r="A185" s="6" t="s">
        <v>57</v>
      </c>
      <c r="B185" s="6" t="s">
        <v>7</v>
      </c>
      <c r="C185" s="15">
        <v>221.61768119999999</v>
      </c>
    </row>
    <row r="186" spans="1:3">
      <c r="A186" s="8"/>
      <c r="B186" s="10" t="s">
        <v>11</v>
      </c>
      <c r="C186" s="16">
        <v>142.14570358</v>
      </c>
    </row>
    <row r="187" spans="1:3">
      <c r="A187" s="8"/>
      <c r="B187" s="10" t="s">
        <v>12</v>
      </c>
      <c r="C187" s="16">
        <v>39.48614912</v>
      </c>
    </row>
    <row r="188" spans="1:3">
      <c r="A188" s="8"/>
      <c r="B188" s="10" t="s">
        <v>14</v>
      </c>
      <c r="C188" s="16">
        <v>17.079179669999998</v>
      </c>
    </row>
    <row r="189" spans="1:3">
      <c r="A189" s="8"/>
      <c r="B189" s="10" t="s">
        <v>15</v>
      </c>
      <c r="C189" s="16">
        <v>20.849019040000002</v>
      </c>
    </row>
    <row r="190" spans="1:3">
      <c r="A190" s="6" t="s">
        <v>120</v>
      </c>
      <c r="B190" s="7"/>
      <c r="C190" s="15">
        <v>441.17773261000002</v>
      </c>
    </row>
    <row r="191" spans="1:3">
      <c r="A191" s="6" t="s">
        <v>58</v>
      </c>
      <c r="B191" s="6" t="s">
        <v>9</v>
      </c>
      <c r="C191" s="15">
        <v>173.67883505999998</v>
      </c>
    </row>
    <row r="192" spans="1:3">
      <c r="A192" s="8"/>
      <c r="B192" s="10" t="s">
        <v>11</v>
      </c>
      <c r="C192" s="16">
        <v>58.967154920000006</v>
      </c>
    </row>
    <row r="193" spans="1:3">
      <c r="A193" s="8"/>
      <c r="B193" s="10" t="s">
        <v>12</v>
      </c>
      <c r="C193" s="16">
        <v>15.336670622000002</v>
      </c>
    </row>
    <row r="194" spans="1:3">
      <c r="A194" s="8"/>
      <c r="B194" s="10" t="s">
        <v>14</v>
      </c>
      <c r="C194" s="16">
        <v>7.2593212840000003</v>
      </c>
    </row>
    <row r="195" spans="1:3">
      <c r="A195" s="8"/>
      <c r="B195" s="10" t="s">
        <v>15</v>
      </c>
      <c r="C195" s="16">
        <v>12.212952533999999</v>
      </c>
    </row>
    <row r="196" spans="1:3">
      <c r="A196" s="6" t="s">
        <v>121</v>
      </c>
      <c r="B196" s="7"/>
      <c r="C196" s="15">
        <v>267.45493442000003</v>
      </c>
    </row>
    <row r="197" spans="1:3">
      <c r="A197" s="6" t="s">
        <v>56</v>
      </c>
      <c r="B197" s="6" t="s">
        <v>9</v>
      </c>
      <c r="C197" s="15">
        <v>252.533188</v>
      </c>
    </row>
    <row r="198" spans="1:3">
      <c r="A198" s="8"/>
      <c r="B198" s="10" t="s">
        <v>10</v>
      </c>
      <c r="C198" s="16">
        <v>134.98855908000002</v>
      </c>
    </row>
    <row r="199" spans="1:3">
      <c r="A199" s="8"/>
      <c r="B199" s="10" t="s">
        <v>12</v>
      </c>
      <c r="C199" s="16">
        <v>17.837698892000002</v>
      </c>
    </row>
    <row r="200" spans="1:3">
      <c r="A200" s="8"/>
      <c r="B200" s="10" t="s">
        <v>14</v>
      </c>
      <c r="C200" s="16">
        <v>8.7695241639999999</v>
      </c>
    </row>
    <row r="201" spans="1:3">
      <c r="A201" s="8"/>
      <c r="B201" s="10" t="s">
        <v>15</v>
      </c>
      <c r="C201" s="16">
        <v>16.122615626000002</v>
      </c>
    </row>
    <row r="202" spans="1:3">
      <c r="A202" s="6" t="s">
        <v>122</v>
      </c>
      <c r="B202" s="7"/>
      <c r="C202" s="15">
        <v>430.25158576200005</v>
      </c>
    </row>
    <row r="203" spans="1:3">
      <c r="A203" s="6" t="s">
        <v>75</v>
      </c>
      <c r="B203" s="6" t="s">
        <v>7</v>
      </c>
      <c r="C203" s="15">
        <v>172.20918829999999</v>
      </c>
    </row>
    <row r="204" spans="1:3">
      <c r="A204" s="8"/>
      <c r="B204" s="10" t="s">
        <v>11</v>
      </c>
      <c r="C204" s="16">
        <v>48.566092019999999</v>
      </c>
    </row>
    <row r="205" spans="1:3">
      <c r="A205" s="8"/>
      <c r="B205" s="10" t="s">
        <v>12</v>
      </c>
      <c r="C205" s="16">
        <v>11.772795570000001</v>
      </c>
    </row>
    <row r="206" spans="1:3">
      <c r="A206" s="8"/>
      <c r="B206" s="10" t="s">
        <v>14</v>
      </c>
      <c r="C206" s="16">
        <v>7.270395692000001</v>
      </c>
    </row>
    <row r="207" spans="1:3">
      <c r="A207" s="8"/>
      <c r="B207" s="10" t="s">
        <v>15</v>
      </c>
      <c r="C207" s="16">
        <v>13.824953282000003</v>
      </c>
    </row>
    <row r="208" spans="1:3">
      <c r="A208" s="6" t="s">
        <v>123</v>
      </c>
      <c r="B208" s="7"/>
      <c r="C208" s="15">
        <v>253.64342486399997</v>
      </c>
    </row>
    <row r="209" spans="1:3">
      <c r="A209" s="6" t="s">
        <v>76</v>
      </c>
      <c r="B209" s="6" t="s">
        <v>9</v>
      </c>
      <c r="C209" s="15">
        <v>116.49373746000001</v>
      </c>
    </row>
    <row r="210" spans="1:3">
      <c r="A210" s="8"/>
      <c r="B210" s="10" t="s">
        <v>11</v>
      </c>
      <c r="C210" s="16">
        <v>571.91364420000002</v>
      </c>
    </row>
    <row r="211" spans="1:3">
      <c r="A211" s="8"/>
      <c r="B211" s="10" t="s">
        <v>12</v>
      </c>
      <c r="C211" s="16">
        <v>87.096758659999992</v>
      </c>
    </row>
    <row r="212" spans="1:3">
      <c r="A212" s="8"/>
      <c r="B212" s="10" t="s">
        <v>14</v>
      </c>
      <c r="C212" s="16">
        <v>47.425238900000004</v>
      </c>
    </row>
    <row r="213" spans="1:3">
      <c r="A213" s="8"/>
      <c r="B213" s="10" t="s">
        <v>15</v>
      </c>
      <c r="C213" s="16">
        <v>15.774291076000003</v>
      </c>
    </row>
    <row r="214" spans="1:3">
      <c r="A214" s="6" t="s">
        <v>124</v>
      </c>
      <c r="B214" s="7"/>
      <c r="C214" s="15">
        <v>838.70367029600004</v>
      </c>
    </row>
    <row r="215" spans="1:3">
      <c r="A215" s="6" t="s">
        <v>34</v>
      </c>
      <c r="B215" s="6" t="s">
        <v>7</v>
      </c>
      <c r="C215" s="15">
        <v>113.60540694000001</v>
      </c>
    </row>
    <row r="216" spans="1:3">
      <c r="A216" s="8"/>
      <c r="B216" s="10" t="s">
        <v>11</v>
      </c>
      <c r="C216" s="16">
        <v>205.30493880000003</v>
      </c>
    </row>
    <row r="217" spans="1:3">
      <c r="A217" s="8"/>
      <c r="B217" s="10" t="s">
        <v>12</v>
      </c>
      <c r="C217" s="16">
        <v>19.941302719999999</v>
      </c>
    </row>
    <row r="218" spans="1:3">
      <c r="A218" s="8"/>
      <c r="B218" s="10" t="s">
        <v>14</v>
      </c>
      <c r="C218" s="16">
        <v>16.843778626000002</v>
      </c>
    </row>
    <row r="219" spans="1:3">
      <c r="A219" s="8"/>
      <c r="B219" s="10" t="s">
        <v>15</v>
      </c>
      <c r="C219" s="16">
        <v>16.592415630000001</v>
      </c>
    </row>
    <row r="220" spans="1:3">
      <c r="A220" s="6" t="s">
        <v>125</v>
      </c>
      <c r="B220" s="7"/>
      <c r="C220" s="15">
        <v>372.28784271600006</v>
      </c>
    </row>
    <row r="221" spans="1:3">
      <c r="A221" s="6" t="s">
        <v>77</v>
      </c>
      <c r="B221" s="6" t="s">
        <v>7</v>
      </c>
      <c r="C221" s="15">
        <v>169.40558387999999</v>
      </c>
    </row>
    <row r="222" spans="1:3">
      <c r="A222" s="8"/>
      <c r="B222" s="10" t="s">
        <v>10</v>
      </c>
      <c r="C222" s="16">
        <v>407.4919094</v>
      </c>
    </row>
    <row r="223" spans="1:3">
      <c r="A223" s="8"/>
      <c r="B223" s="10" t="s">
        <v>12</v>
      </c>
      <c r="C223" s="16">
        <v>89.900678839999998</v>
      </c>
    </row>
    <row r="224" spans="1:3">
      <c r="A224" s="8"/>
      <c r="B224" s="10" t="s">
        <v>14</v>
      </c>
      <c r="C224" s="16">
        <v>49.078341359999996</v>
      </c>
    </row>
    <row r="225" spans="1:3">
      <c r="A225" s="8"/>
      <c r="B225" s="10" t="s">
        <v>15</v>
      </c>
      <c r="C225" s="16">
        <v>18.855762320000004</v>
      </c>
    </row>
    <row r="226" spans="1:3">
      <c r="A226" s="6" t="s">
        <v>126</v>
      </c>
      <c r="B226" s="7"/>
      <c r="C226" s="15">
        <v>734.73227579999991</v>
      </c>
    </row>
    <row r="227" spans="1:3">
      <c r="A227" s="6" t="s">
        <v>78</v>
      </c>
      <c r="B227" s="6" t="s">
        <v>7</v>
      </c>
      <c r="C227" s="15">
        <v>67.974289760000005</v>
      </c>
    </row>
    <row r="228" spans="1:3">
      <c r="A228" s="8"/>
      <c r="B228" s="10" t="s">
        <v>10</v>
      </c>
      <c r="C228" s="16">
        <v>117.73774566000002</v>
      </c>
    </row>
    <row r="229" spans="1:3">
      <c r="A229" s="8"/>
      <c r="B229" s="10" t="s">
        <v>12</v>
      </c>
      <c r="C229" s="16">
        <v>22.492220399999997</v>
      </c>
    </row>
    <row r="230" spans="1:3">
      <c r="A230" s="8"/>
      <c r="B230" s="10" t="s">
        <v>14</v>
      </c>
      <c r="C230" s="16">
        <v>12.271314428</v>
      </c>
    </row>
    <row r="231" spans="1:3">
      <c r="A231" s="8"/>
      <c r="B231" s="10" t="s">
        <v>15</v>
      </c>
      <c r="C231" s="16">
        <v>9.9128654159999989</v>
      </c>
    </row>
    <row r="232" spans="1:3">
      <c r="A232" s="6" t="s">
        <v>127</v>
      </c>
      <c r="B232" s="7"/>
      <c r="C232" s="15">
        <v>230.38843566400001</v>
      </c>
    </row>
    <row r="233" spans="1:3">
      <c r="A233" s="6" t="s">
        <v>32</v>
      </c>
      <c r="B233" s="6" t="s">
        <v>9</v>
      </c>
      <c r="C233" s="15">
        <v>255.61565940000003</v>
      </c>
    </row>
    <row r="234" spans="1:3">
      <c r="A234" s="8"/>
      <c r="B234" s="10" t="s">
        <v>11</v>
      </c>
      <c r="C234" s="16">
        <v>343.54565980000001</v>
      </c>
    </row>
    <row r="235" spans="1:3">
      <c r="A235" s="8"/>
      <c r="B235" s="10" t="s">
        <v>12</v>
      </c>
      <c r="C235" s="16">
        <v>73.934298339999998</v>
      </c>
    </row>
    <row r="236" spans="1:3">
      <c r="A236" s="8"/>
      <c r="B236" s="10" t="s">
        <v>14</v>
      </c>
      <c r="C236" s="16">
        <v>49.732967500000001</v>
      </c>
    </row>
    <row r="237" spans="1:3">
      <c r="A237" s="8"/>
      <c r="B237" s="10" t="s">
        <v>15</v>
      </c>
      <c r="C237" s="16">
        <v>26.183828980000001</v>
      </c>
    </row>
    <row r="238" spans="1:3">
      <c r="A238" s="6" t="s">
        <v>128</v>
      </c>
      <c r="B238" s="7"/>
      <c r="C238" s="15">
        <v>749.01241401999994</v>
      </c>
    </row>
    <row r="239" spans="1:3">
      <c r="A239" s="6" t="s">
        <v>33</v>
      </c>
      <c r="B239" s="6" t="s">
        <v>9</v>
      </c>
      <c r="C239" s="15">
        <v>221.16392399999998</v>
      </c>
    </row>
    <row r="240" spans="1:3">
      <c r="A240" s="8"/>
      <c r="B240" s="10" t="s">
        <v>10</v>
      </c>
      <c r="C240" s="16">
        <v>131.57336784</v>
      </c>
    </row>
    <row r="241" spans="1:3">
      <c r="A241" s="8"/>
      <c r="B241" s="10" t="s">
        <v>12</v>
      </c>
      <c r="C241" s="16">
        <v>26.830606100000004</v>
      </c>
    </row>
    <row r="242" spans="1:3">
      <c r="A242" s="8"/>
      <c r="B242" s="10" t="s">
        <v>13</v>
      </c>
      <c r="C242" s="16">
        <v>19.168891340000002</v>
      </c>
    </row>
    <row r="243" spans="1:3">
      <c r="A243" s="8"/>
      <c r="B243" s="10" t="s">
        <v>15</v>
      </c>
      <c r="C243" s="16">
        <v>28.742884940000003</v>
      </c>
    </row>
    <row r="244" spans="1:3">
      <c r="A244" s="6" t="s">
        <v>129</v>
      </c>
      <c r="B244" s="7"/>
      <c r="C244" s="15">
        <v>427.47967422000005</v>
      </c>
    </row>
    <row r="245" spans="1:3">
      <c r="A245" s="6" t="s">
        <v>20</v>
      </c>
      <c r="B245" s="6" t="s">
        <v>7</v>
      </c>
      <c r="C245" s="15">
        <v>373.63443360000002</v>
      </c>
    </row>
    <row r="246" spans="1:3">
      <c r="A246" s="8"/>
      <c r="B246" s="10" t="s">
        <v>11</v>
      </c>
      <c r="C246" s="16">
        <v>2108.5454760000002</v>
      </c>
    </row>
    <row r="247" spans="1:3">
      <c r="A247" s="8"/>
      <c r="B247" s="10" t="s">
        <v>12</v>
      </c>
      <c r="C247" s="16">
        <v>165.93282930000001</v>
      </c>
    </row>
    <row r="248" spans="1:3">
      <c r="A248" s="8"/>
      <c r="B248" s="10" t="s">
        <v>13</v>
      </c>
      <c r="C248" s="16">
        <v>98.850392140000011</v>
      </c>
    </row>
    <row r="249" spans="1:3">
      <c r="A249" s="8"/>
      <c r="B249" s="10" t="s">
        <v>15</v>
      </c>
      <c r="C249" s="16">
        <v>48.473029020000006</v>
      </c>
    </row>
    <row r="250" spans="1:3">
      <c r="A250" s="6" t="s">
        <v>130</v>
      </c>
      <c r="B250" s="7"/>
      <c r="C250" s="15">
        <v>2795.4361600600005</v>
      </c>
    </row>
    <row r="251" spans="1:3">
      <c r="A251" s="6" t="s">
        <v>79</v>
      </c>
      <c r="B251" s="6" t="s">
        <v>7</v>
      </c>
      <c r="C251" s="15">
        <v>113.16449071999999</v>
      </c>
    </row>
    <row r="252" spans="1:3">
      <c r="A252" s="8"/>
      <c r="B252" s="10" t="s">
        <v>11</v>
      </c>
      <c r="C252" s="16">
        <v>295.6258042</v>
      </c>
    </row>
    <row r="253" spans="1:3">
      <c r="A253" s="8"/>
      <c r="B253" s="10" t="s">
        <v>12</v>
      </c>
      <c r="C253" s="16">
        <v>23.081821219999998</v>
      </c>
    </row>
    <row r="254" spans="1:3">
      <c r="A254" s="8"/>
      <c r="B254" s="10" t="s">
        <v>14</v>
      </c>
      <c r="C254" s="16">
        <v>13.712310893999998</v>
      </c>
    </row>
    <row r="255" spans="1:3">
      <c r="A255" s="8"/>
      <c r="B255" s="10" t="s">
        <v>15</v>
      </c>
      <c r="C255" s="16">
        <v>10.121529728000001</v>
      </c>
    </row>
    <row r="256" spans="1:3">
      <c r="A256" s="6" t="s">
        <v>131</v>
      </c>
      <c r="B256" s="7"/>
      <c r="C256" s="15">
        <v>455.70595676199997</v>
      </c>
    </row>
    <row r="257" spans="1:3">
      <c r="A257" s="6" t="s">
        <v>26</v>
      </c>
      <c r="B257" s="6" t="s">
        <v>7</v>
      </c>
      <c r="C257" s="15">
        <v>201.91992000000002</v>
      </c>
    </row>
    <row r="258" spans="1:3">
      <c r="A258" s="8"/>
      <c r="B258" s="10" t="s">
        <v>10</v>
      </c>
      <c r="C258" s="16">
        <v>1155.4451474</v>
      </c>
    </row>
    <row r="259" spans="1:3">
      <c r="A259" s="8"/>
      <c r="B259" s="10" t="s">
        <v>12</v>
      </c>
      <c r="C259" s="16">
        <v>134.59855252000003</v>
      </c>
    </row>
    <row r="260" spans="1:3">
      <c r="A260" s="8"/>
      <c r="B260" s="10" t="s">
        <v>13</v>
      </c>
      <c r="C260" s="16">
        <v>138.19609776000001</v>
      </c>
    </row>
    <row r="261" spans="1:3">
      <c r="A261" s="8"/>
      <c r="B261" s="10" t="s">
        <v>15</v>
      </c>
      <c r="C261" s="16">
        <v>49.978457939999998</v>
      </c>
    </row>
    <row r="262" spans="1:3">
      <c r="A262" s="6" t="s">
        <v>132</v>
      </c>
      <c r="B262" s="7"/>
      <c r="C262" s="15">
        <v>1680.1381756200001</v>
      </c>
    </row>
    <row r="263" spans="1:3">
      <c r="A263" s="6" t="s">
        <v>27</v>
      </c>
      <c r="B263" s="6" t="s">
        <v>9</v>
      </c>
      <c r="C263" s="15">
        <v>157.5837635</v>
      </c>
    </row>
    <row r="264" spans="1:3">
      <c r="A264" s="8"/>
      <c r="B264" s="10" t="s">
        <v>11</v>
      </c>
      <c r="C264" s="16">
        <v>318.19366020000007</v>
      </c>
    </row>
    <row r="265" spans="1:3">
      <c r="A265" s="8"/>
      <c r="B265" s="10" t="s">
        <v>12</v>
      </c>
      <c r="C265" s="16">
        <v>31.702961300000005</v>
      </c>
    </row>
    <row r="266" spans="1:3">
      <c r="A266" s="8"/>
      <c r="B266" s="10" t="s">
        <v>14</v>
      </c>
      <c r="C266" s="16">
        <v>34.749607220000001</v>
      </c>
    </row>
    <row r="267" spans="1:3">
      <c r="A267" s="8"/>
      <c r="B267" s="10" t="s">
        <v>15</v>
      </c>
      <c r="C267" s="16">
        <v>30.416277840000006</v>
      </c>
    </row>
    <row r="268" spans="1:3">
      <c r="A268" s="6" t="s">
        <v>133</v>
      </c>
      <c r="B268" s="7"/>
      <c r="C268" s="15">
        <v>572.64627006000012</v>
      </c>
    </row>
    <row r="269" spans="1:3">
      <c r="A269" s="6" t="s">
        <v>21</v>
      </c>
      <c r="B269" s="6" t="s">
        <v>9</v>
      </c>
      <c r="C269" s="15">
        <v>338.71805459999996</v>
      </c>
    </row>
    <row r="270" spans="1:3">
      <c r="A270" s="8"/>
      <c r="B270" s="10" t="s">
        <v>11</v>
      </c>
      <c r="C270" s="16">
        <v>3149.8510820000001</v>
      </c>
    </row>
    <row r="271" spans="1:3">
      <c r="A271" s="8"/>
      <c r="B271" s="10" t="s">
        <v>12</v>
      </c>
      <c r="C271" s="16">
        <v>169.45103564000001</v>
      </c>
    </row>
    <row r="272" spans="1:3">
      <c r="A272" s="8"/>
      <c r="B272" s="10" t="s">
        <v>13</v>
      </c>
      <c r="C272" s="16">
        <v>290.11591140000002</v>
      </c>
    </row>
    <row r="273" spans="1:3">
      <c r="A273" s="8"/>
      <c r="B273" s="10" t="s">
        <v>15</v>
      </c>
      <c r="C273" s="16">
        <v>93.358277180000016</v>
      </c>
    </row>
    <row r="274" spans="1:3">
      <c r="A274" s="6" t="s">
        <v>134</v>
      </c>
      <c r="B274" s="7"/>
      <c r="C274" s="15">
        <v>4041.4943608200006</v>
      </c>
    </row>
    <row r="275" spans="1:3">
      <c r="A275" s="6" t="s">
        <v>22</v>
      </c>
      <c r="B275" s="6" t="s">
        <v>7</v>
      </c>
      <c r="C275" s="15">
        <v>188.00530070000002</v>
      </c>
    </row>
    <row r="276" spans="1:3">
      <c r="A276" s="8"/>
      <c r="B276" s="10" t="s">
        <v>10</v>
      </c>
      <c r="C276" s="16">
        <v>867.99785099999997</v>
      </c>
    </row>
    <row r="277" spans="1:3">
      <c r="A277" s="8"/>
      <c r="B277" s="10" t="s">
        <v>12</v>
      </c>
      <c r="C277" s="16">
        <v>62.802922680000009</v>
      </c>
    </row>
    <row r="278" spans="1:3">
      <c r="A278" s="8"/>
      <c r="B278" s="10" t="s">
        <v>13</v>
      </c>
      <c r="C278" s="16">
        <v>90.375850440000008</v>
      </c>
    </row>
    <row r="279" spans="1:3">
      <c r="A279" s="8"/>
      <c r="B279" s="10" t="s">
        <v>15</v>
      </c>
      <c r="C279" s="16">
        <v>52.818456859999998</v>
      </c>
    </row>
    <row r="280" spans="1:3">
      <c r="A280" s="6" t="s">
        <v>135</v>
      </c>
      <c r="B280" s="7"/>
      <c r="C280" s="15">
        <v>1262.0003816799999</v>
      </c>
    </row>
    <row r="281" spans="1:3">
      <c r="A281" s="6" t="s">
        <v>18</v>
      </c>
      <c r="B281" s="6" t="s">
        <v>7</v>
      </c>
      <c r="C281" s="15">
        <v>46.275386660000009</v>
      </c>
    </row>
    <row r="282" spans="1:3">
      <c r="A282" s="8"/>
      <c r="B282" s="10" t="s">
        <v>10</v>
      </c>
      <c r="C282" s="16">
        <v>3893.7101619999999</v>
      </c>
    </row>
    <row r="283" spans="1:3">
      <c r="A283" s="8"/>
      <c r="B283" s="10" t="s">
        <v>12</v>
      </c>
      <c r="C283" s="16">
        <v>147.7247409</v>
      </c>
    </row>
    <row r="284" spans="1:3">
      <c r="A284" s="8"/>
      <c r="B284" s="10" t="s">
        <v>13</v>
      </c>
      <c r="C284" s="16">
        <v>101.89527808000001</v>
      </c>
    </row>
    <row r="285" spans="1:3">
      <c r="A285" s="8"/>
      <c r="B285" s="10" t="s">
        <v>15</v>
      </c>
      <c r="C285" s="16">
        <v>72.246248980000004</v>
      </c>
    </row>
    <row r="286" spans="1:3">
      <c r="A286" s="6" t="s">
        <v>136</v>
      </c>
      <c r="B286" s="7"/>
      <c r="C286" s="15">
        <v>4261.8518166200001</v>
      </c>
    </row>
    <row r="287" spans="1:3">
      <c r="A287" s="6" t="s">
        <v>19</v>
      </c>
      <c r="B287" s="6" t="s">
        <v>9</v>
      </c>
      <c r="C287" s="15">
        <v>95.539418319999996</v>
      </c>
    </row>
    <row r="288" spans="1:3">
      <c r="A288" s="8"/>
      <c r="B288" s="10" t="s">
        <v>11</v>
      </c>
      <c r="C288" s="16">
        <v>1639.5680899999998</v>
      </c>
    </row>
    <row r="289" spans="1:3">
      <c r="A289" s="8"/>
      <c r="B289" s="10" t="s">
        <v>12</v>
      </c>
      <c r="C289" s="16">
        <v>98.721173480000004</v>
      </c>
    </row>
    <row r="290" spans="1:3">
      <c r="A290" s="8"/>
      <c r="B290" s="10" t="s">
        <v>13</v>
      </c>
      <c r="C290" s="16">
        <v>81.000123360000003</v>
      </c>
    </row>
    <row r="291" spans="1:3">
      <c r="A291" s="8"/>
      <c r="B291" s="10" t="s">
        <v>15</v>
      </c>
      <c r="C291" s="16">
        <v>56.754041460000003</v>
      </c>
    </row>
    <row r="292" spans="1:3">
      <c r="A292" s="6" t="s">
        <v>137</v>
      </c>
      <c r="B292" s="7"/>
      <c r="C292" s="15">
        <v>1971.5828466200001</v>
      </c>
    </row>
    <row r="293" spans="1:3">
      <c r="A293" s="6" t="s">
        <v>16</v>
      </c>
      <c r="B293" s="6" t="s">
        <v>7</v>
      </c>
      <c r="C293" s="15">
        <v>509.04210440000003</v>
      </c>
    </row>
    <row r="294" spans="1:3">
      <c r="A294" s="8"/>
      <c r="B294" s="10" t="s">
        <v>11</v>
      </c>
      <c r="C294" s="16">
        <v>429.58641940000001</v>
      </c>
    </row>
    <row r="295" spans="1:3">
      <c r="A295" s="8"/>
      <c r="B295" s="10" t="s">
        <v>12</v>
      </c>
      <c r="C295" s="16">
        <v>136.95494422000002</v>
      </c>
    </row>
    <row r="296" spans="1:3">
      <c r="A296" s="8"/>
      <c r="B296" s="10" t="s">
        <v>13</v>
      </c>
      <c r="C296" s="16">
        <v>78.006513420000005</v>
      </c>
    </row>
    <row r="297" spans="1:3">
      <c r="A297" s="8"/>
      <c r="B297" s="10" t="s">
        <v>15</v>
      </c>
      <c r="C297" s="16">
        <v>61.890531580000008</v>
      </c>
    </row>
    <row r="298" spans="1:3">
      <c r="A298" s="6" t="s">
        <v>138</v>
      </c>
      <c r="B298" s="7"/>
      <c r="C298" s="15">
        <v>1215.48051302</v>
      </c>
    </row>
    <row r="299" spans="1:3">
      <c r="A299" s="6" t="s">
        <v>17</v>
      </c>
      <c r="B299" s="6" t="s">
        <v>7</v>
      </c>
      <c r="C299" s="15">
        <v>1184.69687</v>
      </c>
    </row>
    <row r="300" spans="1:3">
      <c r="A300" s="8"/>
      <c r="B300" s="10" t="s">
        <v>10</v>
      </c>
      <c r="C300" s="16">
        <v>1031.3322056</v>
      </c>
    </row>
    <row r="301" spans="1:3">
      <c r="A301" s="8"/>
      <c r="B301" s="10" t="s">
        <v>12</v>
      </c>
      <c r="C301" s="16">
        <v>46.608934940000005</v>
      </c>
    </row>
    <row r="302" spans="1:3">
      <c r="A302" s="8"/>
      <c r="B302" s="10" t="s">
        <v>13</v>
      </c>
      <c r="C302" s="16">
        <v>209.11066640000001</v>
      </c>
    </row>
    <row r="303" spans="1:3">
      <c r="A303" s="8"/>
      <c r="B303" s="10" t="s">
        <v>15</v>
      </c>
      <c r="C303" s="16">
        <v>49.049716180000004</v>
      </c>
    </row>
    <row r="304" spans="1:3">
      <c r="A304" s="6" t="s">
        <v>139</v>
      </c>
      <c r="B304" s="7"/>
      <c r="C304" s="15">
        <v>2520.7983931199997</v>
      </c>
    </row>
    <row r="305" spans="1:3">
      <c r="A305" s="6" t="s">
        <v>36</v>
      </c>
      <c r="B305" s="6" t="s">
        <v>9</v>
      </c>
      <c r="C305" s="15">
        <v>15.105761272000001</v>
      </c>
    </row>
    <row r="306" spans="1:3">
      <c r="A306" s="8"/>
      <c r="B306" s="10" t="s">
        <v>11</v>
      </c>
      <c r="C306" s="16">
        <v>1766.0770719999998</v>
      </c>
    </row>
    <row r="307" spans="1:3">
      <c r="A307" s="8"/>
      <c r="B307" s="10" t="s">
        <v>12</v>
      </c>
      <c r="C307" s="16">
        <v>77.608794760000009</v>
      </c>
    </row>
    <row r="308" spans="1:3">
      <c r="A308" s="8"/>
      <c r="B308" s="10" t="s">
        <v>13</v>
      </c>
      <c r="C308" s="16">
        <v>120.79322492</v>
      </c>
    </row>
    <row r="309" spans="1:3">
      <c r="A309" s="8"/>
      <c r="B309" s="10" t="s">
        <v>15</v>
      </c>
      <c r="C309" s="16">
        <v>26.329432200000003</v>
      </c>
    </row>
    <row r="310" spans="1:3">
      <c r="A310" s="6" t="s">
        <v>140</v>
      </c>
      <c r="B310" s="7"/>
      <c r="C310" s="15">
        <v>2005.9142851519998</v>
      </c>
    </row>
    <row r="311" spans="1:3">
      <c r="A311" s="6" t="s">
        <v>37</v>
      </c>
      <c r="B311" s="6" t="s">
        <v>9</v>
      </c>
      <c r="C311" s="15">
        <v>42.485942680000001</v>
      </c>
    </row>
    <row r="312" spans="1:3">
      <c r="A312" s="8"/>
      <c r="B312" s="10" t="s">
        <v>10</v>
      </c>
      <c r="C312" s="16">
        <v>763.83736080000006</v>
      </c>
    </row>
    <row r="313" spans="1:3">
      <c r="A313" s="8"/>
      <c r="B313" s="10" t="s">
        <v>12</v>
      </c>
      <c r="C313" s="16">
        <v>48.510482359999997</v>
      </c>
    </row>
    <row r="314" spans="1:3">
      <c r="A314" s="8"/>
      <c r="B314" s="10" t="s">
        <v>13</v>
      </c>
      <c r="C314" s="16">
        <v>51.509572439999992</v>
      </c>
    </row>
    <row r="315" spans="1:3">
      <c r="A315" s="8"/>
      <c r="B315" s="10" t="s">
        <v>15</v>
      </c>
      <c r="C315" s="16">
        <v>20.636762180000002</v>
      </c>
    </row>
    <row r="316" spans="1:3">
      <c r="A316" s="6" t="s">
        <v>141</v>
      </c>
      <c r="B316" s="7"/>
      <c r="C316" s="15">
        <v>926.98012045999997</v>
      </c>
    </row>
    <row r="317" spans="1:3">
      <c r="A317" s="6" t="s">
        <v>28</v>
      </c>
      <c r="B317" s="6" t="s">
        <v>9</v>
      </c>
      <c r="C317" s="15">
        <v>154.30580938</v>
      </c>
    </row>
    <row r="318" spans="1:3">
      <c r="A318" s="8"/>
      <c r="B318" s="10" t="s">
        <v>11</v>
      </c>
      <c r="C318" s="16">
        <v>353.03149339999999</v>
      </c>
    </row>
    <row r="319" spans="1:3">
      <c r="A319" s="8"/>
      <c r="B319" s="10" t="s">
        <v>12</v>
      </c>
      <c r="C319" s="16">
        <v>59.584869600000005</v>
      </c>
    </row>
    <row r="320" spans="1:3">
      <c r="A320" s="8"/>
      <c r="B320" s="10" t="s">
        <v>13</v>
      </c>
      <c r="C320" s="16">
        <v>40.644028820000003</v>
      </c>
    </row>
    <row r="321" spans="1:3">
      <c r="A321" s="8"/>
      <c r="B321" s="10" t="s">
        <v>15</v>
      </c>
      <c r="C321" s="16">
        <v>33.739537740000003</v>
      </c>
    </row>
    <row r="322" spans="1:3">
      <c r="A322" s="6" t="s">
        <v>142</v>
      </c>
      <c r="B322" s="7"/>
      <c r="C322" s="15">
        <v>641.30573894000008</v>
      </c>
    </row>
    <row r="323" spans="1:3">
      <c r="A323" s="6" t="s">
        <v>29</v>
      </c>
      <c r="B323" s="6" t="s">
        <v>9</v>
      </c>
      <c r="C323" s="15">
        <v>73.725128920000003</v>
      </c>
    </row>
    <row r="324" spans="1:3">
      <c r="A324" s="8"/>
      <c r="B324" s="10" t="s">
        <v>11</v>
      </c>
      <c r="C324" s="16">
        <v>207.2757292</v>
      </c>
    </row>
    <row r="325" spans="1:3">
      <c r="A325" s="8"/>
      <c r="B325" s="10" t="s">
        <v>12</v>
      </c>
      <c r="C325" s="16">
        <v>34.558590300000006</v>
      </c>
    </row>
    <row r="326" spans="1:3">
      <c r="A326" s="8"/>
      <c r="B326" s="10" t="s">
        <v>14</v>
      </c>
      <c r="C326" s="16">
        <v>23.230899500000003</v>
      </c>
    </row>
    <row r="327" spans="1:3">
      <c r="A327" s="8"/>
      <c r="B327" s="10" t="s">
        <v>15</v>
      </c>
      <c r="C327" s="16">
        <v>32.342103999999999</v>
      </c>
    </row>
    <row r="328" spans="1:3">
      <c r="A328" s="6" t="s">
        <v>143</v>
      </c>
      <c r="B328" s="7"/>
      <c r="C328" s="15">
        <v>371.13245191999999</v>
      </c>
    </row>
    <row r="329" spans="1:3">
      <c r="A329" s="6" t="s">
        <v>23</v>
      </c>
      <c r="B329" s="6" t="s">
        <v>9</v>
      </c>
      <c r="C329" s="15">
        <v>19.899732654000001</v>
      </c>
    </row>
    <row r="330" spans="1:3">
      <c r="A330" s="8"/>
      <c r="B330" s="10" t="s">
        <v>10</v>
      </c>
      <c r="C330" s="16">
        <v>3628.5664299999999</v>
      </c>
    </row>
    <row r="331" spans="1:3">
      <c r="A331" s="8"/>
      <c r="B331" s="10" t="s">
        <v>12</v>
      </c>
      <c r="C331" s="16">
        <v>166.8061654</v>
      </c>
    </row>
    <row r="332" spans="1:3">
      <c r="A332" s="8"/>
      <c r="B332" s="10" t="s">
        <v>14</v>
      </c>
      <c r="C332" s="16">
        <v>221.87104600000001</v>
      </c>
    </row>
    <row r="333" spans="1:3">
      <c r="A333" s="8"/>
      <c r="B333" s="10" t="s">
        <v>15</v>
      </c>
      <c r="C333" s="16">
        <v>80.47300018</v>
      </c>
    </row>
    <row r="334" spans="1:3">
      <c r="A334" s="6" t="s">
        <v>144</v>
      </c>
      <c r="B334" s="7"/>
      <c r="C334" s="15">
        <v>4117.6163742340004</v>
      </c>
    </row>
    <row r="335" spans="1:3">
      <c r="A335" s="6" t="s">
        <v>80</v>
      </c>
      <c r="B335" s="6" t="s">
        <v>9</v>
      </c>
      <c r="C335" s="15">
        <v>19.173407558000001</v>
      </c>
    </row>
    <row r="336" spans="1:3">
      <c r="A336" s="8"/>
      <c r="B336" s="10" t="s">
        <v>10</v>
      </c>
      <c r="C336" s="16">
        <v>269.04246599999999</v>
      </c>
    </row>
    <row r="337" spans="1:3">
      <c r="A337" s="8"/>
      <c r="B337" s="10" t="s">
        <v>12</v>
      </c>
      <c r="C337" s="16">
        <v>14.246220402000001</v>
      </c>
    </row>
    <row r="338" spans="1:3">
      <c r="A338" s="8"/>
      <c r="B338" s="10" t="s">
        <v>13</v>
      </c>
      <c r="C338" s="16">
        <v>11.175300721999999</v>
      </c>
    </row>
    <row r="339" spans="1:3">
      <c r="A339" s="8"/>
      <c r="B339" s="10" t="s">
        <v>15</v>
      </c>
      <c r="C339" s="16">
        <v>15.615774060000001</v>
      </c>
    </row>
    <row r="340" spans="1:3">
      <c r="A340" s="6" t="s">
        <v>145</v>
      </c>
      <c r="B340" s="7"/>
      <c r="C340" s="15">
        <v>329.25316874199996</v>
      </c>
    </row>
    <row r="341" spans="1:3">
      <c r="A341" s="6" t="s">
        <v>40</v>
      </c>
      <c r="B341" s="6" t="s">
        <v>9</v>
      </c>
      <c r="C341" s="15">
        <v>680.78546440000002</v>
      </c>
    </row>
    <row r="342" spans="1:3">
      <c r="A342" s="8"/>
      <c r="B342" s="10" t="s">
        <v>11</v>
      </c>
      <c r="C342" s="16">
        <v>146.76856384000001</v>
      </c>
    </row>
    <row r="343" spans="1:3">
      <c r="A343" s="8"/>
      <c r="B343" s="10" t="s">
        <v>12</v>
      </c>
      <c r="C343" s="16">
        <v>108.90751406000001</v>
      </c>
    </row>
    <row r="344" spans="1:3">
      <c r="A344" s="8"/>
      <c r="B344" s="10" t="s">
        <v>14</v>
      </c>
      <c r="C344" s="16">
        <v>47.943803660000007</v>
      </c>
    </row>
    <row r="345" spans="1:3">
      <c r="A345" s="8"/>
      <c r="B345" s="10" t="s">
        <v>15</v>
      </c>
      <c r="C345" s="16">
        <v>41.224390040000003</v>
      </c>
    </row>
    <row r="346" spans="1:3">
      <c r="A346" s="6" t="s">
        <v>146</v>
      </c>
      <c r="B346" s="7"/>
      <c r="C346" s="15">
        <v>1025.6297359999999</v>
      </c>
    </row>
    <row r="347" spans="1:3">
      <c r="A347" s="6" t="s">
        <v>41</v>
      </c>
      <c r="B347" s="6" t="s">
        <v>9</v>
      </c>
      <c r="C347" s="15">
        <v>433.59475539999994</v>
      </c>
    </row>
    <row r="348" spans="1:3">
      <c r="A348" s="8"/>
      <c r="B348" s="10" t="s">
        <v>11</v>
      </c>
      <c r="C348" s="16">
        <v>98.761154619999999</v>
      </c>
    </row>
    <row r="349" spans="1:3">
      <c r="A349" s="8"/>
      <c r="B349" s="10" t="s">
        <v>12</v>
      </c>
      <c r="C349" s="16">
        <v>63.983753099999994</v>
      </c>
    </row>
    <row r="350" spans="1:3">
      <c r="A350" s="8"/>
      <c r="B350" s="10" t="s">
        <v>14</v>
      </c>
      <c r="C350" s="16">
        <v>22.094075480000004</v>
      </c>
    </row>
    <row r="351" spans="1:3">
      <c r="A351" s="8"/>
      <c r="B351" s="10" t="s">
        <v>15</v>
      </c>
      <c r="C351" s="16">
        <v>31.946970760000003</v>
      </c>
    </row>
    <row r="352" spans="1:3">
      <c r="A352" s="6" t="s">
        <v>147</v>
      </c>
      <c r="B352" s="7"/>
      <c r="C352" s="15">
        <v>650.38070935999986</v>
      </c>
    </row>
    <row r="353" spans="1:3">
      <c r="A353" s="6" t="s">
        <v>30</v>
      </c>
      <c r="B353" s="6" t="s">
        <v>9</v>
      </c>
      <c r="C353" s="15">
        <v>2.0162518039999999</v>
      </c>
    </row>
    <row r="354" spans="1:3">
      <c r="A354" s="8"/>
      <c r="B354" s="10" t="s">
        <v>10</v>
      </c>
      <c r="C354" s="16">
        <v>3009.9555460000001</v>
      </c>
    </row>
    <row r="355" spans="1:3">
      <c r="A355" s="8"/>
      <c r="B355" s="10" t="s">
        <v>12</v>
      </c>
      <c r="C355" s="16">
        <v>60.990537060000008</v>
      </c>
    </row>
    <row r="356" spans="1:3">
      <c r="A356" s="8"/>
      <c r="B356" s="10" t="s">
        <v>13</v>
      </c>
      <c r="C356" s="16">
        <v>199.66642539999998</v>
      </c>
    </row>
    <row r="357" spans="1:3">
      <c r="A357" s="8"/>
      <c r="B357" s="10" t="s">
        <v>15</v>
      </c>
      <c r="C357" s="16">
        <v>44.68117568000001</v>
      </c>
    </row>
    <row r="358" spans="1:3">
      <c r="A358" s="6" t="s">
        <v>148</v>
      </c>
      <c r="B358" s="7"/>
      <c r="C358" s="15">
        <v>3317.3099359440002</v>
      </c>
    </row>
    <row r="359" spans="1:3">
      <c r="A359" s="6" t="s">
        <v>31</v>
      </c>
      <c r="B359" s="6" t="s">
        <v>7</v>
      </c>
      <c r="C359" s="15">
        <v>9.7403943280000007</v>
      </c>
    </row>
    <row r="360" spans="1:3">
      <c r="A360" s="8"/>
      <c r="B360" s="10" t="s">
        <v>10</v>
      </c>
      <c r="C360" s="16">
        <v>826.70783599999993</v>
      </c>
    </row>
    <row r="361" spans="1:3">
      <c r="A361" s="8"/>
      <c r="B361" s="10" t="s">
        <v>12</v>
      </c>
      <c r="C361" s="16">
        <v>17.927589796000003</v>
      </c>
    </row>
    <row r="362" spans="1:3">
      <c r="A362" s="8"/>
      <c r="B362" s="10" t="s">
        <v>13</v>
      </c>
      <c r="C362" s="16">
        <v>57.241067399999999</v>
      </c>
    </row>
    <row r="363" spans="1:3">
      <c r="A363" s="8"/>
      <c r="B363" s="10" t="s">
        <v>15</v>
      </c>
      <c r="C363" s="16">
        <v>22.975548960000001</v>
      </c>
    </row>
    <row r="364" spans="1:3">
      <c r="A364" s="6" t="s">
        <v>149</v>
      </c>
      <c r="B364" s="7"/>
      <c r="C364" s="15">
        <v>934.5924364839999</v>
      </c>
    </row>
    <row r="365" spans="1:3">
      <c r="A365" s="6" t="s">
        <v>24</v>
      </c>
      <c r="B365" s="6" t="s">
        <v>9</v>
      </c>
      <c r="C365" s="15">
        <v>424.21883940000004</v>
      </c>
    </row>
    <row r="366" spans="1:3">
      <c r="A366" s="8"/>
      <c r="B366" s="10" t="s">
        <v>11</v>
      </c>
      <c r="C366" s="16">
        <v>156.00634429999999</v>
      </c>
    </row>
    <row r="367" spans="1:3">
      <c r="A367" s="8"/>
      <c r="B367" s="10" t="s">
        <v>12</v>
      </c>
      <c r="C367" s="16">
        <v>80.066606620000002</v>
      </c>
    </row>
    <row r="368" spans="1:3">
      <c r="A368" s="8"/>
      <c r="B368" s="10" t="s">
        <v>14</v>
      </c>
      <c r="C368" s="16">
        <v>29.489583000000003</v>
      </c>
    </row>
    <row r="369" spans="1:3">
      <c r="A369" s="8"/>
      <c r="B369" s="10" t="s">
        <v>15</v>
      </c>
      <c r="C369" s="16">
        <v>28.15139366</v>
      </c>
    </row>
    <row r="370" spans="1:3">
      <c r="A370" s="6" t="s">
        <v>150</v>
      </c>
      <c r="B370" s="7"/>
      <c r="C370" s="15">
        <v>717.93276698000011</v>
      </c>
    </row>
    <row r="371" spans="1:3">
      <c r="A371" s="6" t="s">
        <v>25</v>
      </c>
      <c r="B371" s="6" t="s">
        <v>7</v>
      </c>
      <c r="C371" s="15">
        <v>272.85613119999999</v>
      </c>
    </row>
    <row r="372" spans="1:3">
      <c r="A372" s="8"/>
      <c r="B372" s="10" t="s">
        <v>11</v>
      </c>
      <c r="C372" s="16">
        <v>90.636796539999992</v>
      </c>
    </row>
    <row r="373" spans="1:3">
      <c r="A373" s="8"/>
      <c r="B373" s="10" t="s">
        <v>12</v>
      </c>
      <c r="C373" s="16">
        <v>28.790554140000001</v>
      </c>
    </row>
    <row r="374" spans="1:3">
      <c r="A374" s="8"/>
      <c r="B374" s="10" t="s">
        <v>14</v>
      </c>
      <c r="C374" s="16">
        <v>12.470331750000001</v>
      </c>
    </row>
    <row r="375" spans="1:3">
      <c r="A375" s="8"/>
      <c r="B375" s="10" t="s">
        <v>15</v>
      </c>
      <c r="C375" s="16">
        <v>25.773006980000002</v>
      </c>
    </row>
    <row r="376" spans="1:3">
      <c r="A376" s="6" t="s">
        <v>151</v>
      </c>
      <c r="B376" s="7"/>
      <c r="C376" s="15">
        <v>430.52682060999996</v>
      </c>
    </row>
    <row r="377" spans="1:3">
      <c r="A377" s="6" t="s">
        <v>38</v>
      </c>
      <c r="B377" s="6" t="s">
        <v>7</v>
      </c>
      <c r="C377" s="15">
        <v>306.31182760000002</v>
      </c>
    </row>
    <row r="378" spans="1:3">
      <c r="A378" s="8"/>
      <c r="B378" s="10" t="s">
        <v>10</v>
      </c>
      <c r="C378" s="16">
        <v>345.13929720000004</v>
      </c>
    </row>
    <row r="379" spans="1:3">
      <c r="A379" s="8"/>
      <c r="B379" s="10" t="s">
        <v>12</v>
      </c>
      <c r="C379" s="16">
        <v>71.096171000000012</v>
      </c>
    </row>
    <row r="380" spans="1:3">
      <c r="A380" s="8"/>
      <c r="B380" s="10" t="s">
        <v>14</v>
      </c>
      <c r="C380" s="16">
        <v>51.843379619999993</v>
      </c>
    </row>
    <row r="381" spans="1:3">
      <c r="A381" s="8"/>
      <c r="B381" s="10" t="s">
        <v>15</v>
      </c>
      <c r="C381" s="16">
        <v>36.275632700000003</v>
      </c>
    </row>
    <row r="382" spans="1:3">
      <c r="A382" s="6" t="s">
        <v>152</v>
      </c>
      <c r="B382" s="7"/>
      <c r="C382" s="15">
        <v>810.66630812000005</v>
      </c>
    </row>
    <row r="383" spans="1:3">
      <c r="A383" s="6" t="s">
        <v>39</v>
      </c>
      <c r="B383" s="6" t="s">
        <v>9</v>
      </c>
      <c r="C383" s="15">
        <v>153.86012874000002</v>
      </c>
    </row>
    <row r="384" spans="1:3">
      <c r="A384" s="8"/>
      <c r="B384" s="10" t="s">
        <v>10</v>
      </c>
      <c r="C384" s="16">
        <v>121.87810644000001</v>
      </c>
    </row>
    <row r="385" spans="1:3">
      <c r="A385" s="8"/>
      <c r="B385" s="10" t="s">
        <v>12</v>
      </c>
      <c r="C385" s="16">
        <v>26.938905039999998</v>
      </c>
    </row>
    <row r="386" spans="1:3">
      <c r="A386" s="8"/>
      <c r="B386" s="10" t="s">
        <v>14</v>
      </c>
      <c r="C386" s="16">
        <v>16.854500296000001</v>
      </c>
    </row>
    <row r="387" spans="1:3">
      <c r="A387" s="8"/>
      <c r="B387" s="10" t="s">
        <v>15</v>
      </c>
      <c r="C387" s="16">
        <v>20.453353019999998</v>
      </c>
    </row>
    <row r="388" spans="1:3">
      <c r="A388" s="6" t="s">
        <v>153</v>
      </c>
      <c r="B388" s="7"/>
      <c r="C388" s="15">
        <v>339.9849935360001</v>
      </c>
    </row>
    <row r="389" spans="1:3">
      <c r="A389" s="6" t="s">
        <v>35</v>
      </c>
      <c r="B389" s="6" t="s">
        <v>7</v>
      </c>
      <c r="C389" s="15">
        <v>162.50731598000004</v>
      </c>
    </row>
    <row r="390" spans="1:3">
      <c r="A390" s="8"/>
      <c r="B390" s="10" t="s">
        <v>11</v>
      </c>
      <c r="C390" s="16">
        <v>744.25658440000007</v>
      </c>
    </row>
    <row r="391" spans="1:3">
      <c r="A391" s="8"/>
      <c r="B391" s="10" t="s">
        <v>12</v>
      </c>
      <c r="C391" s="16">
        <v>38.057580160000001</v>
      </c>
    </row>
    <row r="392" spans="1:3">
      <c r="A392" s="8"/>
      <c r="B392" s="10" t="s">
        <v>13</v>
      </c>
      <c r="C392" s="16">
        <v>74.444292439999998</v>
      </c>
    </row>
    <row r="393" spans="1:3">
      <c r="A393" s="8"/>
      <c r="B393" s="10" t="s">
        <v>15</v>
      </c>
      <c r="C393" s="16">
        <v>30.048346940000002</v>
      </c>
    </row>
    <row r="394" spans="1:3">
      <c r="A394" s="6" t="s">
        <v>154</v>
      </c>
      <c r="B394" s="7"/>
      <c r="C394" s="15">
        <v>1049.3141199200002</v>
      </c>
    </row>
    <row r="395" spans="1:3">
      <c r="A395" s="6" t="s">
        <v>81</v>
      </c>
      <c r="B395" s="6" t="s">
        <v>9</v>
      </c>
      <c r="C395" s="15">
        <v>112.2006031</v>
      </c>
    </row>
    <row r="396" spans="1:3">
      <c r="A396" s="8"/>
      <c r="B396" s="10" t="s">
        <v>11</v>
      </c>
      <c r="C396" s="16">
        <v>116.48686432</v>
      </c>
    </row>
    <row r="397" spans="1:3">
      <c r="A397" s="8"/>
      <c r="B397" s="10" t="s">
        <v>12</v>
      </c>
      <c r="C397" s="16">
        <v>19.309369582000002</v>
      </c>
    </row>
    <row r="398" spans="1:3">
      <c r="A398" s="8"/>
      <c r="B398" s="10" t="s">
        <v>14</v>
      </c>
      <c r="C398" s="16">
        <v>19.457218476000001</v>
      </c>
    </row>
    <row r="399" spans="1:3">
      <c r="A399" s="8"/>
      <c r="B399" s="10" t="s">
        <v>15</v>
      </c>
      <c r="C399" s="16">
        <v>15.203861674000002</v>
      </c>
    </row>
    <row r="400" spans="1:3">
      <c r="A400" s="6" t="s">
        <v>155</v>
      </c>
      <c r="B400" s="7"/>
      <c r="C400" s="15">
        <v>282.65791715199998</v>
      </c>
    </row>
    <row r="401" spans="1:3">
      <c r="A401" s="6" t="s">
        <v>157</v>
      </c>
      <c r="B401" s="6" t="s">
        <v>157</v>
      </c>
      <c r="C401" s="15"/>
    </row>
    <row r="402" spans="1:3">
      <c r="A402" s="6" t="s">
        <v>158</v>
      </c>
      <c r="B402" s="7"/>
      <c r="C402" s="15"/>
    </row>
    <row r="403" spans="1:3">
      <c r="A403" s="11" t="s">
        <v>88</v>
      </c>
      <c r="B403" s="14"/>
      <c r="C403" s="13">
        <v>80687.502688156295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3:D731"/>
  <sheetViews>
    <sheetView zoomScaleNormal="100" workbookViewId="0">
      <selection activeCell="D5" sqref="D5"/>
    </sheetView>
  </sheetViews>
  <sheetFormatPr defaultRowHeight="12.75"/>
  <cols>
    <col min="1" max="1" width="20.42578125" bestFit="1" customWidth="1"/>
    <col min="2" max="2" width="15" bestFit="1" customWidth="1"/>
    <col min="3" max="3" width="17.5703125" bestFit="1" customWidth="1"/>
    <col min="4" max="4" width="12" bestFit="1" customWidth="1"/>
    <col min="5" max="9" width="15" bestFit="1" customWidth="1"/>
    <col min="10" max="10" width="10.5703125" bestFit="1" customWidth="1"/>
  </cols>
  <sheetData>
    <row r="3" spans="1:4">
      <c r="A3" s="9" t="s">
        <v>168</v>
      </c>
      <c r="B3" s="7"/>
      <c r="C3" s="7"/>
      <c r="D3" s="12"/>
    </row>
    <row r="4" spans="1:4">
      <c r="A4" s="9" t="s">
        <v>0</v>
      </c>
      <c r="B4" s="9" t="s">
        <v>1</v>
      </c>
      <c r="C4" s="9" t="s">
        <v>165</v>
      </c>
      <c r="D4" s="12" t="s">
        <v>89</v>
      </c>
    </row>
    <row r="5" spans="1:4">
      <c r="A5" s="6" t="s">
        <v>71</v>
      </c>
      <c r="B5" s="6" t="s">
        <v>7</v>
      </c>
      <c r="C5" s="6">
        <v>1.5834081816160119</v>
      </c>
      <c r="D5" s="15">
        <v>4.7502245448480362</v>
      </c>
    </row>
    <row r="6" spans="1:4">
      <c r="A6" s="8"/>
      <c r="B6" s="6" t="s">
        <v>195</v>
      </c>
      <c r="C6" s="7"/>
      <c r="D6" s="15">
        <v>4.7502245448480362</v>
      </c>
    </row>
    <row r="7" spans="1:4">
      <c r="A7" s="8"/>
      <c r="B7" s="6" t="s">
        <v>10</v>
      </c>
      <c r="C7" s="6">
        <v>0.95304352037124829</v>
      </c>
      <c r="D7" s="15">
        <v>1.9060870407424966</v>
      </c>
    </row>
    <row r="8" spans="1:4">
      <c r="A8" s="8"/>
      <c r="B8" s="6" t="s">
        <v>196</v>
      </c>
      <c r="C8" s="7"/>
      <c r="D8" s="15">
        <v>1.9060870407424966</v>
      </c>
    </row>
    <row r="9" spans="1:4">
      <c r="A9" s="8"/>
      <c r="B9" s="6" t="s">
        <v>12</v>
      </c>
      <c r="C9" s="6">
        <v>0.17716184608695654</v>
      </c>
      <c r="D9" s="15">
        <v>0.17716184608695654</v>
      </c>
    </row>
    <row r="10" spans="1:4">
      <c r="A10" s="8"/>
      <c r="B10" s="6" t="s">
        <v>197</v>
      </c>
      <c r="C10" s="7"/>
      <c r="D10" s="15">
        <v>0.17716184608695654</v>
      </c>
    </row>
    <row r="11" spans="1:4">
      <c r="A11" s="8"/>
      <c r="B11" s="6" t="s">
        <v>13</v>
      </c>
      <c r="C11" s="6">
        <v>0.17319151094650206</v>
      </c>
      <c r="D11" s="15">
        <v>0.34638302189300413</v>
      </c>
    </row>
    <row r="12" spans="1:4">
      <c r="A12" s="8"/>
      <c r="B12" s="6" t="s">
        <v>198</v>
      </c>
      <c r="C12" s="7"/>
      <c r="D12" s="15">
        <v>0.34638302189300413</v>
      </c>
    </row>
    <row r="13" spans="1:4">
      <c r="A13" s="8"/>
      <c r="B13" s="6" t="s">
        <v>15</v>
      </c>
      <c r="C13" s="6">
        <v>6.922014758590693E-2</v>
      </c>
      <c r="D13" s="15">
        <v>6.922014758590693E-2</v>
      </c>
    </row>
    <row r="14" spans="1:4">
      <c r="A14" s="8"/>
      <c r="B14" s="6" t="s">
        <v>199</v>
      </c>
      <c r="C14" s="7"/>
      <c r="D14" s="15">
        <v>6.922014758590693E-2</v>
      </c>
    </row>
    <row r="15" spans="1:4">
      <c r="A15" s="6" t="s">
        <v>90</v>
      </c>
      <c r="B15" s="7"/>
      <c r="C15" s="7"/>
      <c r="D15" s="15">
        <v>7.2490766011564007</v>
      </c>
    </row>
    <row r="16" spans="1:4">
      <c r="A16" s="6" t="s">
        <v>72</v>
      </c>
      <c r="B16" s="6" t="s">
        <v>9</v>
      </c>
      <c r="C16" s="6">
        <v>1.0492941119347665</v>
      </c>
      <c r="D16" s="15">
        <v>3.1478823358042995</v>
      </c>
    </row>
    <row r="17" spans="1:4">
      <c r="A17" s="8"/>
      <c r="B17" s="6" t="s">
        <v>200</v>
      </c>
      <c r="C17" s="7"/>
      <c r="D17" s="15">
        <v>3.1478823358042995</v>
      </c>
    </row>
    <row r="18" spans="1:4">
      <c r="A18" s="8"/>
      <c r="B18" s="6" t="s">
        <v>10</v>
      </c>
      <c r="C18" s="6">
        <v>0.48623203932037617</v>
      </c>
      <c r="D18" s="15">
        <v>0.97246407864075235</v>
      </c>
    </row>
    <row r="19" spans="1:4">
      <c r="A19" s="8"/>
      <c r="B19" s="6" t="s">
        <v>196</v>
      </c>
      <c r="C19" s="7"/>
      <c r="D19" s="15">
        <v>0.97246407864075235</v>
      </c>
    </row>
    <row r="20" spans="1:4">
      <c r="A20" s="8"/>
      <c r="B20" s="6" t="s">
        <v>12</v>
      </c>
      <c r="C20" s="6">
        <v>6.6838242250639376E-2</v>
      </c>
      <c r="D20" s="15">
        <v>6.6838242250639376E-2</v>
      </c>
    </row>
    <row r="21" spans="1:4">
      <c r="A21" s="8"/>
      <c r="B21" s="6" t="s">
        <v>197</v>
      </c>
      <c r="C21" s="7"/>
      <c r="D21" s="15">
        <v>6.6838242250639376E-2</v>
      </c>
    </row>
    <row r="22" spans="1:4">
      <c r="A22" s="8"/>
      <c r="B22" s="6" t="s">
        <v>13</v>
      </c>
      <c r="C22" s="6">
        <v>8.1068101489711927E-2</v>
      </c>
      <c r="D22" s="15">
        <v>0.16213620297942385</v>
      </c>
    </row>
    <row r="23" spans="1:4">
      <c r="A23" s="8"/>
      <c r="B23" s="6" t="s">
        <v>198</v>
      </c>
      <c r="C23" s="7"/>
      <c r="D23" s="15">
        <v>0.16213620297942385</v>
      </c>
    </row>
    <row r="24" spans="1:4">
      <c r="A24" s="8"/>
      <c r="B24" s="6" t="s">
        <v>15</v>
      </c>
      <c r="C24" s="6">
        <v>5.4436934797738153E-2</v>
      </c>
      <c r="D24" s="15">
        <v>5.4436934797738153E-2</v>
      </c>
    </row>
    <row r="25" spans="1:4">
      <c r="A25" s="8"/>
      <c r="B25" s="6" t="s">
        <v>199</v>
      </c>
      <c r="C25" s="7"/>
      <c r="D25" s="15">
        <v>5.4436934797738153E-2</v>
      </c>
    </row>
    <row r="26" spans="1:4">
      <c r="A26" s="6" t="s">
        <v>91</v>
      </c>
      <c r="B26" s="7"/>
      <c r="C26" s="7"/>
      <c r="D26" s="15">
        <v>4.4037577944728534</v>
      </c>
    </row>
    <row r="27" spans="1:4">
      <c r="A27" s="6" t="s">
        <v>54</v>
      </c>
      <c r="B27" s="6" t="s">
        <v>9</v>
      </c>
      <c r="C27" s="6">
        <v>0.64288418072646403</v>
      </c>
      <c r="D27" s="15">
        <v>1.9286525421793921</v>
      </c>
    </row>
    <row r="28" spans="1:4">
      <c r="A28" s="8"/>
      <c r="B28" s="6" t="s">
        <v>200</v>
      </c>
      <c r="C28" s="7"/>
      <c r="D28" s="15">
        <v>1.9286525421793921</v>
      </c>
    </row>
    <row r="29" spans="1:4">
      <c r="A29" s="8"/>
      <c r="B29" s="6" t="s">
        <v>10</v>
      </c>
      <c r="C29" s="6">
        <v>0.39207272677827404</v>
      </c>
      <c r="D29" s="15">
        <v>0.78414545355654808</v>
      </c>
    </row>
    <row r="30" spans="1:4">
      <c r="A30" s="8"/>
      <c r="B30" s="6" t="s">
        <v>196</v>
      </c>
      <c r="C30" s="7"/>
      <c r="D30" s="15">
        <v>0.78414545355654808</v>
      </c>
    </row>
    <row r="31" spans="1:4">
      <c r="A31" s="8"/>
      <c r="B31" s="6" t="s">
        <v>12</v>
      </c>
      <c r="C31" s="6">
        <v>8.3249102352941182E-2</v>
      </c>
      <c r="D31" s="15">
        <v>8.3249102352941182E-2</v>
      </c>
    </row>
    <row r="32" spans="1:4">
      <c r="A32" s="8"/>
      <c r="B32" s="6" t="s">
        <v>197</v>
      </c>
      <c r="C32" s="7"/>
      <c r="D32" s="15">
        <v>8.3249102352941182E-2</v>
      </c>
    </row>
    <row r="33" spans="1:4">
      <c r="A33" s="8"/>
      <c r="B33" s="6" t="s">
        <v>14</v>
      </c>
      <c r="C33" s="6">
        <v>8.305344238683128E-2</v>
      </c>
      <c r="D33" s="15">
        <v>0.16610688477366256</v>
      </c>
    </row>
    <row r="34" spans="1:4">
      <c r="A34" s="8"/>
      <c r="B34" s="6" t="s">
        <v>201</v>
      </c>
      <c r="C34" s="7"/>
      <c r="D34" s="15">
        <v>0.16610688477366256</v>
      </c>
    </row>
    <row r="35" spans="1:4">
      <c r="A35" s="8"/>
      <c r="B35" s="6" t="s">
        <v>15</v>
      </c>
      <c r="C35" s="6">
        <v>6.42337920139191E-2</v>
      </c>
      <c r="D35" s="15">
        <v>6.42337920139191E-2</v>
      </c>
    </row>
    <row r="36" spans="1:4">
      <c r="A36" s="8"/>
      <c r="B36" s="6" t="s">
        <v>199</v>
      </c>
      <c r="C36" s="7"/>
      <c r="D36" s="15">
        <v>6.42337920139191E-2</v>
      </c>
    </row>
    <row r="37" spans="1:4">
      <c r="A37" s="6" t="s">
        <v>92</v>
      </c>
      <c r="B37" s="7"/>
      <c r="C37" s="7"/>
      <c r="D37" s="15">
        <v>3.0263877748764627</v>
      </c>
    </row>
    <row r="38" spans="1:4">
      <c r="A38" s="6" t="s">
        <v>55</v>
      </c>
      <c r="B38" s="6" t="s">
        <v>7</v>
      </c>
      <c r="C38" s="6">
        <v>0.80851019421793935</v>
      </c>
      <c r="D38" s="15">
        <v>2.4255305826538178</v>
      </c>
    </row>
    <row r="39" spans="1:4">
      <c r="A39" s="8"/>
      <c r="B39" s="6" t="s">
        <v>195</v>
      </c>
      <c r="C39" s="7"/>
      <c r="D39" s="15">
        <v>2.4255305826538178</v>
      </c>
    </row>
    <row r="40" spans="1:4">
      <c r="A40" s="8"/>
      <c r="B40" s="6" t="s">
        <v>11</v>
      </c>
      <c r="C40" s="6">
        <v>0.30961744437514044</v>
      </c>
      <c r="D40" s="15">
        <v>0.61923488875028088</v>
      </c>
    </row>
    <row r="41" spans="1:4">
      <c r="A41" s="8"/>
      <c r="B41" s="6" t="s">
        <v>202</v>
      </c>
      <c r="C41" s="7"/>
      <c r="D41" s="15">
        <v>0.61923488875028088</v>
      </c>
    </row>
    <row r="42" spans="1:4">
      <c r="A42" s="8"/>
      <c r="B42" s="6" t="s">
        <v>12</v>
      </c>
      <c r="C42" s="6">
        <v>3.9169705012787728E-2</v>
      </c>
      <c r="D42" s="15">
        <v>3.9169705012787728E-2</v>
      </c>
    </row>
    <row r="43" spans="1:4">
      <c r="A43" s="8"/>
      <c r="B43" s="6" t="s">
        <v>197</v>
      </c>
      <c r="C43" s="7"/>
      <c r="D43" s="15">
        <v>3.9169705012787728E-2</v>
      </c>
    </row>
    <row r="44" spans="1:4">
      <c r="A44" s="8"/>
      <c r="B44" s="6" t="s">
        <v>13</v>
      </c>
      <c r="C44" s="6">
        <v>5.1076780049382715E-2</v>
      </c>
      <c r="D44" s="15">
        <v>0.10215356009876543</v>
      </c>
    </row>
    <row r="45" spans="1:4">
      <c r="A45" s="8"/>
      <c r="B45" s="6" t="s">
        <v>198</v>
      </c>
      <c r="C45" s="7"/>
      <c r="D45" s="15">
        <v>0.10215356009876543</v>
      </c>
    </row>
    <row r="46" spans="1:4">
      <c r="A46" s="8"/>
      <c r="B46" s="6" t="s">
        <v>15</v>
      </c>
      <c r="C46" s="6">
        <v>7.9649927629404094E-2</v>
      </c>
      <c r="D46" s="15">
        <v>7.9649927629404094E-2</v>
      </c>
    </row>
    <row r="47" spans="1:4">
      <c r="A47" s="8"/>
      <c r="B47" s="6" t="s">
        <v>199</v>
      </c>
      <c r="C47" s="7"/>
      <c r="D47" s="15">
        <v>7.9649927629404094E-2</v>
      </c>
    </row>
    <row r="48" spans="1:4">
      <c r="A48" s="6" t="s">
        <v>93</v>
      </c>
      <c r="B48" s="7"/>
      <c r="C48" s="7"/>
      <c r="D48" s="15">
        <v>3.2657386641450565</v>
      </c>
    </row>
    <row r="49" spans="1:4">
      <c r="A49" s="6" t="s">
        <v>60</v>
      </c>
      <c r="B49" s="6" t="s">
        <v>7</v>
      </c>
      <c r="C49" s="6">
        <v>0.36288371860637503</v>
      </c>
      <c r="D49" s="15">
        <v>1.0886511558191252</v>
      </c>
    </row>
    <row r="50" spans="1:4">
      <c r="A50" s="8"/>
      <c r="B50" s="6" t="s">
        <v>195</v>
      </c>
      <c r="C50" s="7"/>
      <c r="D50" s="15">
        <v>1.0886511558191252</v>
      </c>
    </row>
    <row r="51" spans="1:4">
      <c r="A51" s="8"/>
      <c r="B51" s="6" t="s">
        <v>10</v>
      </c>
      <c r="C51" s="6">
        <v>0.18791697786981362</v>
      </c>
      <c r="D51" s="15">
        <v>0.37583395573962725</v>
      </c>
    </row>
    <row r="52" spans="1:4">
      <c r="A52" s="8"/>
      <c r="B52" s="6" t="s">
        <v>196</v>
      </c>
      <c r="C52" s="7"/>
      <c r="D52" s="15">
        <v>0.37583395573962725</v>
      </c>
    </row>
    <row r="53" spans="1:4">
      <c r="A53" s="8"/>
      <c r="B53" s="6" t="s">
        <v>12</v>
      </c>
      <c r="C53" s="6">
        <v>4.367220055242968E-2</v>
      </c>
      <c r="D53" s="15">
        <v>4.367220055242968E-2</v>
      </c>
    </row>
    <row r="54" spans="1:4">
      <c r="A54" s="8"/>
      <c r="B54" s="6" t="s">
        <v>197</v>
      </c>
      <c r="C54" s="7"/>
      <c r="D54" s="15">
        <v>4.367220055242968E-2</v>
      </c>
    </row>
    <row r="55" spans="1:4">
      <c r="A55" s="8"/>
      <c r="B55" s="6" t="s">
        <v>14</v>
      </c>
      <c r="C55" s="6">
        <v>5.5343565209876544E-2</v>
      </c>
      <c r="D55" s="15">
        <v>0.11068713041975309</v>
      </c>
    </row>
    <row r="56" spans="1:4">
      <c r="A56" s="8"/>
      <c r="B56" s="6" t="s">
        <v>201</v>
      </c>
      <c r="C56" s="7"/>
      <c r="D56" s="15">
        <v>0.11068713041975309</v>
      </c>
    </row>
    <row r="57" spans="1:4">
      <c r="A57" s="8"/>
      <c r="B57" s="6" t="s">
        <v>15</v>
      </c>
      <c r="C57" s="6">
        <v>5.9027809525880826E-2</v>
      </c>
      <c r="D57" s="15">
        <v>5.9027809525880826E-2</v>
      </c>
    </row>
    <row r="58" spans="1:4">
      <c r="A58" s="8"/>
      <c r="B58" s="6" t="s">
        <v>199</v>
      </c>
      <c r="C58" s="7"/>
      <c r="D58" s="15">
        <v>5.9027809525880826E-2</v>
      </c>
    </row>
    <row r="59" spans="1:4">
      <c r="A59" s="6" t="s">
        <v>94</v>
      </c>
      <c r="B59" s="7"/>
      <c r="C59" s="7"/>
      <c r="D59" s="15">
        <v>1.6778722520568161</v>
      </c>
    </row>
    <row r="60" spans="1:4">
      <c r="A60" s="6" t="s">
        <v>73</v>
      </c>
      <c r="B60" s="6" t="s">
        <v>9</v>
      </c>
      <c r="C60" s="6">
        <v>1.0791937627872497E-2</v>
      </c>
      <c r="D60" s="15">
        <v>3.2375812883617489E-2</v>
      </c>
    </row>
    <row r="61" spans="1:4">
      <c r="A61" s="8"/>
      <c r="B61" s="6" t="s">
        <v>200</v>
      </c>
      <c r="C61" s="7"/>
      <c r="D61" s="15">
        <v>3.2375812883617489E-2</v>
      </c>
    </row>
    <row r="62" spans="1:4">
      <c r="A62" s="8"/>
      <c r="B62" s="6" t="s">
        <v>10</v>
      </c>
      <c r="C62" s="6">
        <v>5.3569018487562685</v>
      </c>
      <c r="D62" s="15">
        <v>10.713803697512537</v>
      </c>
    </row>
    <row r="63" spans="1:4">
      <c r="A63" s="8"/>
      <c r="B63" s="6" t="s">
        <v>196</v>
      </c>
      <c r="C63" s="7"/>
      <c r="D63" s="15">
        <v>10.713803697512537</v>
      </c>
    </row>
    <row r="64" spans="1:4">
      <c r="A64" s="8"/>
      <c r="B64" s="6" t="s">
        <v>12</v>
      </c>
      <c r="C64" s="6">
        <v>0.2491181979539642</v>
      </c>
      <c r="D64" s="15">
        <v>0.2491181979539642</v>
      </c>
    </row>
    <row r="65" spans="1:4">
      <c r="A65" s="8"/>
      <c r="B65" s="6" t="s">
        <v>197</v>
      </c>
      <c r="C65" s="7"/>
      <c r="D65" s="15">
        <v>0.2491181979539642</v>
      </c>
    </row>
    <row r="66" spans="1:4">
      <c r="A66" s="8"/>
      <c r="B66" s="6" t="s">
        <v>13</v>
      </c>
      <c r="C66" s="6">
        <v>0.86453858024691366</v>
      </c>
      <c r="D66" s="15">
        <v>1.7290771604938273</v>
      </c>
    </row>
    <row r="67" spans="1:4">
      <c r="A67" s="8"/>
      <c r="B67" s="6" t="s">
        <v>198</v>
      </c>
      <c r="C67" s="7"/>
      <c r="D67" s="15">
        <v>1.7290771604938273</v>
      </c>
    </row>
    <row r="68" spans="1:4">
      <c r="A68" s="8"/>
      <c r="B68" s="6" t="s">
        <v>15</v>
      </c>
      <c r="C68" s="6">
        <v>0.12814180626359289</v>
      </c>
      <c r="D68" s="15">
        <v>0.12814180626359289</v>
      </c>
    </row>
    <row r="69" spans="1:4">
      <c r="A69" s="8"/>
      <c r="B69" s="6" t="s">
        <v>199</v>
      </c>
      <c r="C69" s="7"/>
      <c r="D69" s="15">
        <v>0.12814180626359289</v>
      </c>
    </row>
    <row r="70" spans="1:4">
      <c r="A70" s="6" t="s">
        <v>95</v>
      </c>
      <c r="B70" s="7"/>
      <c r="C70" s="7"/>
      <c r="D70" s="15">
        <v>12.852516675107537</v>
      </c>
    </row>
    <row r="71" spans="1:4">
      <c r="A71" s="6" t="s">
        <v>46</v>
      </c>
      <c r="B71" s="6" t="s">
        <v>7</v>
      </c>
      <c r="C71" s="6">
        <v>4.3155513573017055E-3</v>
      </c>
      <c r="D71" s="15">
        <v>1.2946654071905116E-2</v>
      </c>
    </row>
    <row r="72" spans="1:4">
      <c r="A72" s="8"/>
      <c r="B72" s="6" t="s">
        <v>195</v>
      </c>
      <c r="C72" s="7"/>
      <c r="D72" s="15">
        <v>1.2946654071905116E-2</v>
      </c>
    </row>
    <row r="73" spans="1:4">
      <c r="A73" s="8"/>
      <c r="B73" s="6" t="s">
        <v>10</v>
      </c>
      <c r="C73" s="6">
        <v>7.754185943464484</v>
      </c>
      <c r="D73" s="15">
        <v>15.508371886928968</v>
      </c>
    </row>
    <row r="74" spans="1:4">
      <c r="A74" s="8"/>
      <c r="B74" s="6" t="s">
        <v>196</v>
      </c>
      <c r="C74" s="7"/>
      <c r="D74" s="15">
        <v>15.508371886928968</v>
      </c>
    </row>
    <row r="75" spans="1:4">
      <c r="A75" s="8"/>
      <c r="B75" s="6" t="s">
        <v>12</v>
      </c>
      <c r="C75" s="6">
        <v>0.17514359427109974</v>
      </c>
      <c r="D75" s="15">
        <v>0.17514359427109974</v>
      </c>
    </row>
    <row r="76" spans="1:4">
      <c r="A76" s="8"/>
      <c r="B76" s="6" t="s">
        <v>197</v>
      </c>
      <c r="C76" s="7"/>
      <c r="D76" s="15">
        <v>0.17514359427109974</v>
      </c>
    </row>
    <row r="77" spans="1:4">
      <c r="A77" s="8"/>
      <c r="B77" s="6" t="s">
        <v>13</v>
      </c>
      <c r="C77" s="6">
        <v>0.65397061868312756</v>
      </c>
      <c r="D77" s="15">
        <v>1.3079412373662551</v>
      </c>
    </row>
    <row r="78" spans="1:4">
      <c r="A78" s="8"/>
      <c r="B78" s="6" t="s">
        <v>198</v>
      </c>
      <c r="C78" s="7"/>
      <c r="D78" s="15">
        <v>1.3079412373662551</v>
      </c>
    </row>
    <row r="79" spans="1:4">
      <c r="A79" s="8"/>
      <c r="B79" s="6" t="s">
        <v>15</v>
      </c>
      <c r="C79" s="6">
        <v>0.13493246872553286</v>
      </c>
      <c r="D79" s="15">
        <v>0.13493246872553286</v>
      </c>
    </row>
    <row r="80" spans="1:4">
      <c r="A80" s="8"/>
      <c r="B80" s="6" t="s">
        <v>199</v>
      </c>
      <c r="C80" s="7"/>
      <c r="D80" s="15">
        <v>0.13493246872553286</v>
      </c>
    </row>
    <row r="81" spans="1:4">
      <c r="A81" s="6" t="s">
        <v>96</v>
      </c>
      <c r="B81" s="7"/>
      <c r="C81" s="7"/>
      <c r="D81" s="15">
        <v>17.139335841363764</v>
      </c>
    </row>
    <row r="82" spans="1:4">
      <c r="A82" s="6" t="s">
        <v>61</v>
      </c>
      <c r="B82" s="6" t="s">
        <v>7</v>
      </c>
      <c r="C82" s="6">
        <v>1.2804331727205338</v>
      </c>
      <c r="D82" s="15">
        <v>3.8412995181616014</v>
      </c>
    </row>
    <row r="83" spans="1:4">
      <c r="A83" s="8"/>
      <c r="B83" s="6" t="s">
        <v>195</v>
      </c>
      <c r="C83" s="7"/>
      <c r="D83" s="15">
        <v>3.8412995181616014</v>
      </c>
    </row>
    <row r="84" spans="1:4">
      <c r="A84" s="8"/>
      <c r="B84" s="6" t="s">
        <v>11</v>
      </c>
      <c r="C84" s="6">
        <v>0.41438458920685611</v>
      </c>
      <c r="D84" s="15">
        <v>0.82876917841371223</v>
      </c>
    </row>
    <row r="85" spans="1:4">
      <c r="A85" s="8"/>
      <c r="B85" s="6" t="s">
        <v>202</v>
      </c>
      <c r="C85" s="7"/>
      <c r="D85" s="15">
        <v>0.82876917841371223</v>
      </c>
    </row>
    <row r="86" spans="1:4">
      <c r="A86" s="8"/>
      <c r="B86" s="6" t="s">
        <v>12</v>
      </c>
      <c r="C86" s="6">
        <v>8.4253299795396433E-2</v>
      </c>
      <c r="D86" s="15">
        <v>8.4253299795396433E-2</v>
      </c>
    </row>
    <row r="87" spans="1:4">
      <c r="A87" s="8"/>
      <c r="B87" s="6" t="s">
        <v>197</v>
      </c>
      <c r="C87" s="7"/>
      <c r="D87" s="15">
        <v>8.4253299795396433E-2</v>
      </c>
    </row>
    <row r="88" spans="1:4">
      <c r="A88" s="8"/>
      <c r="B88" s="6" t="s">
        <v>13</v>
      </c>
      <c r="C88" s="6">
        <v>9.278685242798354E-2</v>
      </c>
      <c r="D88" s="15">
        <v>0.18557370485596708</v>
      </c>
    </row>
    <row r="89" spans="1:4">
      <c r="A89" s="8"/>
      <c r="B89" s="6" t="s">
        <v>198</v>
      </c>
      <c r="C89" s="7"/>
      <c r="D89" s="15">
        <v>0.18557370485596708</v>
      </c>
    </row>
    <row r="90" spans="1:4">
      <c r="A90" s="8"/>
      <c r="B90" s="6" t="s">
        <v>15</v>
      </c>
      <c r="C90" s="6">
        <v>6.9549245289256212E-2</v>
      </c>
      <c r="D90" s="15">
        <v>6.9549245289256212E-2</v>
      </c>
    </row>
    <row r="91" spans="1:4">
      <c r="A91" s="8"/>
      <c r="B91" s="6" t="s">
        <v>199</v>
      </c>
      <c r="C91" s="7"/>
      <c r="D91" s="15">
        <v>6.9549245289256212E-2</v>
      </c>
    </row>
    <row r="92" spans="1:4">
      <c r="A92" s="6" t="s">
        <v>97</v>
      </c>
      <c r="B92" s="7"/>
      <c r="C92" s="7"/>
      <c r="D92" s="15">
        <v>5.0094449465159334</v>
      </c>
    </row>
    <row r="93" spans="1:4">
      <c r="A93" s="6" t="s">
        <v>62</v>
      </c>
      <c r="B93" s="6" t="s">
        <v>7</v>
      </c>
      <c r="C93" s="6">
        <v>0.90848804447739073</v>
      </c>
      <c r="D93" s="15">
        <v>2.7254641334321721</v>
      </c>
    </row>
    <row r="94" spans="1:4">
      <c r="A94" s="8"/>
      <c r="B94" s="6" t="s">
        <v>195</v>
      </c>
      <c r="C94" s="7"/>
      <c r="D94" s="15">
        <v>2.7254641334321721</v>
      </c>
    </row>
    <row r="95" spans="1:4">
      <c r="A95" s="8"/>
      <c r="B95" s="6" t="s">
        <v>11</v>
      </c>
      <c r="C95" s="6">
        <v>0.20394600608767247</v>
      </c>
      <c r="D95" s="15">
        <v>0.40789201217534493</v>
      </c>
    </row>
    <row r="96" spans="1:4">
      <c r="A96" s="8"/>
      <c r="B96" s="6" t="s">
        <v>202</v>
      </c>
      <c r="C96" s="7"/>
      <c r="D96" s="15">
        <v>0.40789201217534493</v>
      </c>
    </row>
    <row r="97" spans="1:4">
      <c r="A97" s="8"/>
      <c r="B97" s="6" t="s">
        <v>12</v>
      </c>
      <c r="C97" s="6">
        <v>6.7730023734015349E-2</v>
      </c>
      <c r="D97" s="15">
        <v>6.7730023734015349E-2</v>
      </c>
    </row>
    <row r="98" spans="1:4">
      <c r="A98" s="8"/>
      <c r="B98" s="6" t="s">
        <v>197</v>
      </c>
      <c r="C98" s="7"/>
      <c r="D98" s="15">
        <v>6.7730023734015349E-2</v>
      </c>
    </row>
    <row r="99" spans="1:4">
      <c r="A99" s="8"/>
      <c r="B99" s="6" t="s">
        <v>13</v>
      </c>
      <c r="C99" s="6">
        <v>5.3679820806584351E-2</v>
      </c>
      <c r="D99" s="15">
        <v>0.1073596416131687</v>
      </c>
    </row>
    <row r="100" spans="1:4">
      <c r="A100" s="8"/>
      <c r="B100" s="6" t="s">
        <v>198</v>
      </c>
      <c r="C100" s="7"/>
      <c r="D100" s="15">
        <v>0.1073596416131687</v>
      </c>
    </row>
    <row r="101" spans="1:4">
      <c r="A101" s="8"/>
      <c r="B101" s="6" t="s">
        <v>15</v>
      </c>
      <c r="C101" s="6">
        <v>5.3504995902566327E-2</v>
      </c>
      <c r="D101" s="15">
        <v>5.3504995902566327E-2</v>
      </c>
    </row>
    <row r="102" spans="1:4">
      <c r="A102" s="8"/>
      <c r="B102" s="6" t="s">
        <v>199</v>
      </c>
      <c r="C102" s="7"/>
      <c r="D102" s="15">
        <v>5.3504995902566327E-2</v>
      </c>
    </row>
    <row r="103" spans="1:4">
      <c r="A103" s="6" t="s">
        <v>98</v>
      </c>
      <c r="B103" s="7"/>
      <c r="C103" s="7"/>
      <c r="D103" s="15">
        <v>3.3619508068572674</v>
      </c>
    </row>
    <row r="104" spans="1:4">
      <c r="A104" s="6" t="s">
        <v>65</v>
      </c>
      <c r="B104" s="6" t="s">
        <v>7</v>
      </c>
      <c r="C104" s="6">
        <v>1.8366230919199409</v>
      </c>
      <c r="D104" s="15">
        <v>5.5098692757598222</v>
      </c>
    </row>
    <row r="105" spans="1:4">
      <c r="A105" s="8"/>
      <c r="B105" s="6" t="s">
        <v>195</v>
      </c>
      <c r="C105" s="7"/>
      <c r="D105" s="15">
        <v>5.5098692757598222</v>
      </c>
    </row>
    <row r="106" spans="1:4">
      <c r="A106" s="8"/>
      <c r="B106" s="6" t="s">
        <v>11</v>
      </c>
      <c r="C106" s="6">
        <v>0.75061531947805693</v>
      </c>
      <c r="D106" s="15">
        <v>1.5012306389561139</v>
      </c>
    </row>
    <row r="107" spans="1:4">
      <c r="A107" s="8"/>
      <c r="B107" s="6" t="s">
        <v>202</v>
      </c>
      <c r="C107" s="7"/>
      <c r="D107" s="15">
        <v>1.5012306389561139</v>
      </c>
    </row>
    <row r="108" spans="1:4">
      <c r="A108" s="8"/>
      <c r="B108" s="6" t="s">
        <v>12</v>
      </c>
      <c r="C108" s="6">
        <v>0.22424505268542205</v>
      </c>
      <c r="D108" s="15">
        <v>0.22424505268542205</v>
      </c>
    </row>
    <row r="109" spans="1:4">
      <c r="A109" s="8"/>
      <c r="B109" s="6" t="s">
        <v>197</v>
      </c>
      <c r="C109" s="7"/>
      <c r="D109" s="15">
        <v>0.22424505268542205</v>
      </c>
    </row>
    <row r="110" spans="1:4">
      <c r="A110" s="8"/>
      <c r="B110" s="6" t="s">
        <v>13</v>
      </c>
      <c r="C110" s="6">
        <v>0.1916936809876543</v>
      </c>
      <c r="D110" s="15">
        <v>0.38338736197530859</v>
      </c>
    </row>
    <row r="111" spans="1:4">
      <c r="A111" s="8"/>
      <c r="B111" s="6" t="s">
        <v>198</v>
      </c>
      <c r="C111" s="7"/>
      <c r="D111" s="15">
        <v>0.38338736197530859</v>
      </c>
    </row>
    <row r="112" spans="1:4">
      <c r="A112" s="8"/>
      <c r="B112" s="6" t="s">
        <v>15</v>
      </c>
      <c r="C112" s="6">
        <v>0.20198350404523707</v>
      </c>
      <c r="D112" s="15">
        <v>0.20198350404523707</v>
      </c>
    </row>
    <row r="113" spans="1:4">
      <c r="A113" s="8"/>
      <c r="B113" s="6" t="s">
        <v>199</v>
      </c>
      <c r="C113" s="7"/>
      <c r="D113" s="15">
        <v>0.20198350404523707</v>
      </c>
    </row>
    <row r="114" spans="1:4">
      <c r="A114" s="6" t="s">
        <v>99</v>
      </c>
      <c r="B114" s="7"/>
      <c r="C114" s="7"/>
      <c r="D114" s="15">
        <v>7.8207158334219038</v>
      </c>
    </row>
    <row r="115" spans="1:4">
      <c r="A115" s="6" t="s">
        <v>66</v>
      </c>
      <c r="B115" s="6" t="s">
        <v>9</v>
      </c>
      <c r="C115" s="6">
        <v>1.4063892646404743</v>
      </c>
      <c r="D115" s="15">
        <v>4.2191677939214234</v>
      </c>
    </row>
    <row r="116" spans="1:4">
      <c r="A116" s="8"/>
      <c r="B116" s="6" t="s">
        <v>200</v>
      </c>
      <c r="C116" s="7"/>
      <c r="D116" s="15">
        <v>4.2191677939214234</v>
      </c>
    </row>
    <row r="117" spans="1:4">
      <c r="A117" s="8"/>
      <c r="B117" s="6" t="s">
        <v>11</v>
      </c>
      <c r="C117" s="6">
        <v>0.54733715226665991</v>
      </c>
      <c r="D117" s="15">
        <v>1.0946743045333198</v>
      </c>
    </row>
    <row r="118" spans="1:4">
      <c r="A118" s="8"/>
      <c r="B118" s="6" t="s">
        <v>202</v>
      </c>
      <c r="C118" s="7"/>
      <c r="D118" s="15">
        <v>1.0946743045333198</v>
      </c>
    </row>
    <row r="119" spans="1:4">
      <c r="A119" s="8"/>
      <c r="B119" s="6" t="s">
        <v>12</v>
      </c>
      <c r="C119" s="6">
        <v>0.17440960895140667</v>
      </c>
      <c r="D119" s="15">
        <v>0.17440960895140667</v>
      </c>
    </row>
    <row r="120" spans="1:4">
      <c r="A120" s="8"/>
      <c r="B120" s="6" t="s">
        <v>197</v>
      </c>
      <c r="C120" s="7"/>
      <c r="D120" s="15">
        <v>0.17440960895140667</v>
      </c>
    </row>
    <row r="121" spans="1:4">
      <c r="A121" s="8"/>
      <c r="B121" s="6" t="s">
        <v>13</v>
      </c>
      <c r="C121" s="6">
        <v>0.14074685983539095</v>
      </c>
      <c r="D121" s="15">
        <v>0.28149371967078191</v>
      </c>
    </row>
    <row r="122" spans="1:4">
      <c r="A122" s="8"/>
      <c r="B122" s="6" t="s">
        <v>198</v>
      </c>
      <c r="C122" s="7"/>
      <c r="D122" s="15">
        <v>0.28149371967078191</v>
      </c>
    </row>
    <row r="123" spans="1:4">
      <c r="A123" s="8"/>
      <c r="B123" s="6" t="s">
        <v>15</v>
      </c>
      <c r="C123" s="6">
        <v>0.15414395084819488</v>
      </c>
      <c r="D123" s="15">
        <v>0.15414395084819488</v>
      </c>
    </row>
    <row r="124" spans="1:4">
      <c r="A124" s="8"/>
      <c r="B124" s="6" t="s">
        <v>199</v>
      </c>
      <c r="C124" s="7"/>
      <c r="D124" s="15">
        <v>0.15414395084819488</v>
      </c>
    </row>
    <row r="125" spans="1:4">
      <c r="A125" s="6" t="s">
        <v>100</v>
      </c>
      <c r="B125" s="7"/>
      <c r="C125" s="7"/>
      <c r="D125" s="15">
        <v>5.9238893779251267</v>
      </c>
    </row>
    <row r="126" spans="1:4">
      <c r="A126" s="6" t="s">
        <v>49</v>
      </c>
      <c r="B126" s="6" t="s">
        <v>7</v>
      </c>
      <c r="C126" s="6">
        <v>8.128283899184581E-2</v>
      </c>
      <c r="D126" s="15">
        <v>0.24384851697553744</v>
      </c>
    </row>
    <row r="127" spans="1:4">
      <c r="A127" s="8"/>
      <c r="B127" s="6" t="s">
        <v>195</v>
      </c>
      <c r="C127" s="7"/>
      <c r="D127" s="15">
        <v>0.24384851697553744</v>
      </c>
    </row>
    <row r="128" spans="1:4">
      <c r="A128" s="8"/>
      <c r="B128" s="6" t="s">
        <v>11</v>
      </c>
      <c r="C128" s="6">
        <v>12.457540250991743</v>
      </c>
      <c r="D128" s="15">
        <v>24.915080501983486</v>
      </c>
    </row>
    <row r="129" spans="1:4">
      <c r="A129" s="8"/>
      <c r="B129" s="6" t="s">
        <v>202</v>
      </c>
      <c r="C129" s="7"/>
      <c r="D129" s="15">
        <v>24.915080501983486</v>
      </c>
    </row>
    <row r="130" spans="1:4">
      <c r="A130" s="8"/>
      <c r="B130" s="6" t="s">
        <v>12</v>
      </c>
      <c r="C130" s="6">
        <v>0.35076847846547321</v>
      </c>
      <c r="D130" s="15">
        <v>0.35076847846547321</v>
      </c>
    </row>
    <row r="131" spans="1:4">
      <c r="A131" s="8"/>
      <c r="B131" s="6" t="s">
        <v>197</v>
      </c>
      <c r="C131" s="7"/>
      <c r="D131" s="15">
        <v>0.35076847846547321</v>
      </c>
    </row>
    <row r="132" spans="1:4">
      <c r="A132" s="8"/>
      <c r="B132" s="6" t="s">
        <v>13</v>
      </c>
      <c r="C132" s="6">
        <v>0.71930937876543211</v>
      </c>
      <c r="D132" s="15">
        <v>1.4386187575308642</v>
      </c>
    </row>
    <row r="133" spans="1:4">
      <c r="A133" s="8"/>
      <c r="B133" s="6" t="s">
        <v>198</v>
      </c>
      <c r="C133" s="7"/>
      <c r="D133" s="15">
        <v>1.4386187575308642</v>
      </c>
    </row>
    <row r="134" spans="1:4">
      <c r="A134" s="8"/>
      <c r="B134" s="6" t="s">
        <v>15</v>
      </c>
      <c r="C134" s="6">
        <v>0.23094016850804697</v>
      </c>
      <c r="D134" s="15">
        <v>0.23094016850804697</v>
      </c>
    </row>
    <row r="135" spans="1:4">
      <c r="A135" s="8"/>
      <c r="B135" s="6" t="s">
        <v>199</v>
      </c>
      <c r="C135" s="7"/>
      <c r="D135" s="15">
        <v>0.23094016850804697</v>
      </c>
    </row>
    <row r="136" spans="1:4">
      <c r="A136" s="6" t="s">
        <v>101</v>
      </c>
      <c r="B136" s="7"/>
      <c r="C136" s="7"/>
      <c r="D136" s="15">
        <v>27.179256423463404</v>
      </c>
    </row>
    <row r="137" spans="1:4">
      <c r="A137" s="6" t="s">
        <v>50</v>
      </c>
      <c r="B137" s="6" t="s">
        <v>7</v>
      </c>
      <c r="C137" s="6">
        <v>4.9434019785025943E-2</v>
      </c>
      <c r="D137" s="15">
        <v>0.14830205935507784</v>
      </c>
    </row>
    <row r="138" spans="1:4">
      <c r="A138" s="8"/>
      <c r="B138" s="6" t="s">
        <v>195</v>
      </c>
      <c r="C138" s="7"/>
      <c r="D138" s="15">
        <v>0.14830205935507784</v>
      </c>
    </row>
    <row r="139" spans="1:4">
      <c r="A139" s="8"/>
      <c r="B139" s="6" t="s">
        <v>11</v>
      </c>
      <c r="C139" s="6">
        <v>3.3649100017464635</v>
      </c>
      <c r="D139" s="15">
        <v>6.729820003492927</v>
      </c>
    </row>
    <row r="140" spans="1:4">
      <c r="A140" s="8"/>
      <c r="B140" s="6" t="s">
        <v>202</v>
      </c>
      <c r="C140" s="7"/>
      <c r="D140" s="15">
        <v>6.729820003492927</v>
      </c>
    </row>
    <row r="141" spans="1:4">
      <c r="A141" s="8"/>
      <c r="B141" s="6" t="s">
        <v>12</v>
      </c>
      <c r="C141" s="6">
        <v>8.1570288030690552E-2</v>
      </c>
      <c r="D141" s="15">
        <v>8.1570288030690552E-2</v>
      </c>
    </row>
    <row r="142" spans="1:4">
      <c r="A142" s="8"/>
      <c r="B142" s="6" t="s">
        <v>197</v>
      </c>
      <c r="C142" s="7"/>
      <c r="D142" s="15">
        <v>8.1570288030690552E-2</v>
      </c>
    </row>
    <row r="143" spans="1:4">
      <c r="A143" s="8"/>
      <c r="B143" s="6" t="s">
        <v>13</v>
      </c>
      <c r="C143" s="6">
        <v>0.13000550098765432</v>
      </c>
      <c r="D143" s="15">
        <v>0.26001100197530863</v>
      </c>
    </row>
    <row r="144" spans="1:4">
      <c r="A144" s="8"/>
      <c r="B144" s="6" t="s">
        <v>198</v>
      </c>
      <c r="C144" s="7"/>
      <c r="D144" s="15">
        <v>0.26001100197530863</v>
      </c>
    </row>
    <row r="145" spans="1:4">
      <c r="A145" s="8"/>
      <c r="B145" s="6" t="s">
        <v>15</v>
      </c>
      <c r="C145" s="6">
        <v>7.9497449612875165E-2</v>
      </c>
      <c r="D145" s="15">
        <v>7.9497449612875165E-2</v>
      </c>
    </row>
    <row r="146" spans="1:4">
      <c r="A146" s="8"/>
      <c r="B146" s="6" t="s">
        <v>199</v>
      </c>
      <c r="C146" s="7"/>
      <c r="D146" s="15">
        <v>7.9497449612875165E-2</v>
      </c>
    </row>
    <row r="147" spans="1:4">
      <c r="A147" s="6" t="s">
        <v>102</v>
      </c>
      <c r="B147" s="7"/>
      <c r="C147" s="7"/>
      <c r="D147" s="15">
        <v>7.2992008024668786</v>
      </c>
    </row>
    <row r="148" spans="1:4">
      <c r="A148" s="6" t="s">
        <v>63</v>
      </c>
      <c r="B148" s="6" t="s">
        <v>9</v>
      </c>
      <c r="C148" s="6">
        <v>2.6192088191252783</v>
      </c>
      <c r="D148" s="15">
        <v>7.8576264573758348</v>
      </c>
    </row>
    <row r="149" spans="1:4">
      <c r="A149" s="8"/>
      <c r="B149" s="6" t="s">
        <v>200</v>
      </c>
      <c r="C149" s="7"/>
      <c r="D149" s="15">
        <v>7.8576264573758348</v>
      </c>
    </row>
    <row r="150" spans="1:4">
      <c r="A150" s="8"/>
      <c r="B150" s="6" t="s">
        <v>10</v>
      </c>
      <c r="C150" s="6">
        <v>0.66921223073276626</v>
      </c>
      <c r="D150" s="15">
        <v>1.3384244614655325</v>
      </c>
    </row>
    <row r="151" spans="1:4">
      <c r="A151" s="8"/>
      <c r="B151" s="6" t="s">
        <v>196</v>
      </c>
      <c r="C151" s="7"/>
      <c r="D151" s="15">
        <v>1.3384244614655325</v>
      </c>
    </row>
    <row r="152" spans="1:4">
      <c r="A152" s="8"/>
      <c r="B152" s="6" t="s">
        <v>12</v>
      </c>
      <c r="C152" s="6">
        <v>0.12599188710997442</v>
      </c>
      <c r="D152" s="15">
        <v>0.12599188710997442</v>
      </c>
    </row>
    <row r="153" spans="1:4">
      <c r="A153" s="8"/>
      <c r="B153" s="6" t="s">
        <v>197</v>
      </c>
      <c r="C153" s="7"/>
      <c r="D153" s="15">
        <v>0.12599188710997442</v>
      </c>
    </row>
    <row r="154" spans="1:4">
      <c r="A154" s="8"/>
      <c r="B154" s="6" t="s">
        <v>13</v>
      </c>
      <c r="C154" s="6">
        <v>8.9856840082304545E-2</v>
      </c>
      <c r="D154" s="15">
        <v>0.17971368016460909</v>
      </c>
    </row>
    <row r="155" spans="1:4">
      <c r="A155" s="8"/>
      <c r="B155" s="6" t="s">
        <v>198</v>
      </c>
      <c r="C155" s="7"/>
      <c r="D155" s="15">
        <v>0.17971368016460909</v>
      </c>
    </row>
    <row r="156" spans="1:4">
      <c r="A156" s="8"/>
      <c r="B156" s="6" t="s">
        <v>15</v>
      </c>
      <c r="C156" s="6">
        <v>6.0010431404958674E-2</v>
      </c>
      <c r="D156" s="15">
        <v>6.0010431404958674E-2</v>
      </c>
    </row>
    <row r="157" spans="1:4">
      <c r="A157" s="8"/>
      <c r="B157" s="6" t="s">
        <v>199</v>
      </c>
      <c r="C157" s="7"/>
      <c r="D157" s="15">
        <v>6.0010431404958674E-2</v>
      </c>
    </row>
    <row r="158" spans="1:4">
      <c r="A158" s="6" t="s">
        <v>103</v>
      </c>
      <c r="B158" s="7"/>
      <c r="C158" s="7"/>
      <c r="D158" s="15">
        <v>9.5617669175209077</v>
      </c>
    </row>
    <row r="159" spans="1:4">
      <c r="A159" s="6" t="s">
        <v>64</v>
      </c>
      <c r="B159" s="6" t="s">
        <v>9</v>
      </c>
      <c r="C159" s="6">
        <v>1.0251339829503339</v>
      </c>
      <c r="D159" s="15">
        <v>3.0754019488510016</v>
      </c>
    </row>
    <row r="160" spans="1:4">
      <c r="A160" s="8"/>
      <c r="B160" s="6" t="s">
        <v>200</v>
      </c>
      <c r="C160" s="7"/>
      <c r="D160" s="15">
        <v>3.0754019488510016</v>
      </c>
    </row>
    <row r="161" spans="1:4">
      <c r="A161" s="8"/>
      <c r="B161" s="6" t="s">
        <v>11</v>
      </c>
      <c r="C161" s="6">
        <v>0.15506445073725708</v>
      </c>
      <c r="D161" s="15">
        <v>0.31012890147451416</v>
      </c>
    </row>
    <row r="162" spans="1:4">
      <c r="A162" s="8"/>
      <c r="B162" s="6" t="s">
        <v>202</v>
      </c>
      <c r="C162" s="7"/>
      <c r="D162" s="15">
        <v>0.31012890147451416</v>
      </c>
    </row>
    <row r="163" spans="1:4">
      <c r="A163" s="8"/>
      <c r="B163" s="6" t="s">
        <v>12</v>
      </c>
      <c r="C163" s="6">
        <v>6.4716248644501276E-2</v>
      </c>
      <c r="D163" s="15">
        <v>6.4716248644501276E-2</v>
      </c>
    </row>
    <row r="164" spans="1:4">
      <c r="A164" s="8"/>
      <c r="B164" s="6" t="s">
        <v>197</v>
      </c>
      <c r="C164" s="7"/>
      <c r="D164" s="15">
        <v>6.4716248644501276E-2</v>
      </c>
    </row>
    <row r="165" spans="1:4">
      <c r="A165" s="8"/>
      <c r="B165" s="6" t="s">
        <v>14</v>
      </c>
      <c r="C165" s="6">
        <v>4.6307984337448559E-2</v>
      </c>
      <c r="D165" s="15">
        <v>9.2615968674897117E-2</v>
      </c>
    </row>
    <row r="166" spans="1:4">
      <c r="A166" s="8"/>
      <c r="B166" s="6" t="s">
        <v>201</v>
      </c>
      <c r="C166" s="7"/>
      <c r="D166" s="15">
        <v>9.2615968674897117E-2</v>
      </c>
    </row>
    <row r="167" spans="1:4">
      <c r="A167" s="8"/>
      <c r="B167" s="6" t="s">
        <v>15</v>
      </c>
      <c r="C167" s="6">
        <v>7.2078991839930412E-2</v>
      </c>
      <c r="D167" s="15">
        <v>7.2078991839930412E-2</v>
      </c>
    </row>
    <row r="168" spans="1:4">
      <c r="A168" s="8"/>
      <c r="B168" s="6" t="s">
        <v>199</v>
      </c>
      <c r="C168" s="7"/>
      <c r="D168" s="15">
        <v>7.2078991839930412E-2</v>
      </c>
    </row>
    <row r="169" spans="1:4">
      <c r="A169" s="6" t="s">
        <v>104</v>
      </c>
      <c r="B169" s="7"/>
      <c r="C169" s="7"/>
      <c r="D169" s="15">
        <v>3.6149420594848447</v>
      </c>
    </row>
    <row r="170" spans="1:4">
      <c r="A170" s="6" t="s">
        <v>52</v>
      </c>
      <c r="B170" s="6" t="s">
        <v>9</v>
      </c>
      <c r="C170" s="6">
        <v>0.99524204595997057</v>
      </c>
      <c r="D170" s="15">
        <v>2.9857261378799116</v>
      </c>
    </row>
    <row r="171" spans="1:4">
      <c r="A171" s="8"/>
      <c r="B171" s="6" t="s">
        <v>200</v>
      </c>
      <c r="C171" s="7"/>
      <c r="D171" s="15">
        <v>2.9857261378799116</v>
      </c>
    </row>
    <row r="172" spans="1:4">
      <c r="A172" s="8"/>
      <c r="B172" s="6" t="s">
        <v>11</v>
      </c>
      <c r="C172" s="6">
        <v>3.9646255527556704</v>
      </c>
      <c r="D172" s="15">
        <v>7.9292511055113408</v>
      </c>
    </row>
    <row r="173" spans="1:4">
      <c r="A173" s="8"/>
      <c r="B173" s="6" t="s">
        <v>202</v>
      </c>
      <c r="C173" s="7"/>
      <c r="D173" s="15">
        <v>7.9292511055113408</v>
      </c>
    </row>
    <row r="174" spans="1:4">
      <c r="A174" s="8"/>
      <c r="B174" s="6" t="s">
        <v>12</v>
      </c>
      <c r="C174" s="6">
        <v>0.24088118787723789</v>
      </c>
      <c r="D174" s="15">
        <v>0.24088118787723789</v>
      </c>
    </row>
    <row r="175" spans="1:4">
      <c r="A175" s="8"/>
      <c r="B175" s="6" t="s">
        <v>197</v>
      </c>
      <c r="C175" s="7"/>
      <c r="D175" s="15">
        <v>0.24088118787723789</v>
      </c>
    </row>
    <row r="176" spans="1:4">
      <c r="A176" s="8"/>
      <c r="B176" s="6" t="s">
        <v>14</v>
      </c>
      <c r="C176" s="6">
        <v>0.37034351341563787</v>
      </c>
      <c r="D176" s="15">
        <v>0.74068702683127574</v>
      </c>
    </row>
    <row r="177" spans="1:4">
      <c r="A177" s="8"/>
      <c r="B177" s="6" t="s">
        <v>201</v>
      </c>
      <c r="C177" s="7"/>
      <c r="D177" s="15">
        <v>0.74068702683127574</v>
      </c>
    </row>
    <row r="178" spans="1:4">
      <c r="A178" s="8"/>
      <c r="B178" s="6" t="s">
        <v>15</v>
      </c>
      <c r="C178" s="6">
        <v>0.11128332318399306</v>
      </c>
      <c r="D178" s="15">
        <v>0.11128332318399306</v>
      </c>
    </row>
    <row r="179" spans="1:4">
      <c r="A179" s="8"/>
      <c r="B179" s="6" t="s">
        <v>199</v>
      </c>
      <c r="C179" s="7"/>
      <c r="D179" s="15">
        <v>0.11128332318399306</v>
      </c>
    </row>
    <row r="180" spans="1:4">
      <c r="A180" s="6" t="s">
        <v>105</v>
      </c>
      <c r="B180" s="7"/>
      <c r="C180" s="7"/>
      <c r="D180" s="15">
        <v>12.007828781283759</v>
      </c>
    </row>
    <row r="181" spans="1:4">
      <c r="A181" s="6" t="s">
        <v>53</v>
      </c>
      <c r="B181" s="6" t="s">
        <v>7</v>
      </c>
      <c r="C181" s="6">
        <v>1.0533433891771684</v>
      </c>
      <c r="D181" s="15">
        <v>3.160030167531505</v>
      </c>
    </row>
    <row r="182" spans="1:4">
      <c r="A182" s="8"/>
      <c r="B182" s="6" t="s">
        <v>195</v>
      </c>
      <c r="C182" s="7"/>
      <c r="D182" s="15">
        <v>3.160030167531505</v>
      </c>
    </row>
    <row r="183" spans="1:4">
      <c r="A183" s="8"/>
      <c r="B183" s="6" t="s">
        <v>11</v>
      </c>
      <c r="C183" s="6">
        <v>1.3448440403183555</v>
      </c>
      <c r="D183" s="15">
        <v>2.6896880806367109</v>
      </c>
    </row>
    <row r="184" spans="1:4">
      <c r="A184" s="8"/>
      <c r="B184" s="6" t="s">
        <v>202</v>
      </c>
      <c r="C184" s="7"/>
      <c r="D184" s="15">
        <v>2.6896880806367109</v>
      </c>
    </row>
    <row r="185" spans="1:4">
      <c r="A185" s="8"/>
      <c r="B185" s="6" t="s">
        <v>12</v>
      </c>
      <c r="C185" s="6">
        <v>0.11092336634271101</v>
      </c>
      <c r="D185" s="15">
        <v>0.11092336634271101</v>
      </c>
    </row>
    <row r="186" spans="1:4">
      <c r="A186" s="8"/>
      <c r="B186" s="6" t="s">
        <v>197</v>
      </c>
      <c r="C186" s="7"/>
      <c r="D186" s="15">
        <v>0.11092336634271101</v>
      </c>
    </row>
    <row r="187" spans="1:4">
      <c r="A187" s="8"/>
      <c r="B187" s="6" t="s">
        <v>13</v>
      </c>
      <c r="C187" s="6">
        <v>0.15008055242798354</v>
      </c>
      <c r="D187" s="15">
        <v>0.30016110485596709</v>
      </c>
    </row>
    <row r="188" spans="1:4">
      <c r="A188" s="8"/>
      <c r="B188" s="6" t="s">
        <v>198</v>
      </c>
      <c r="C188" s="7"/>
      <c r="D188" s="15">
        <v>0.30016110485596709</v>
      </c>
    </row>
    <row r="189" spans="1:4">
      <c r="A189" s="8"/>
      <c r="B189" s="6" t="s">
        <v>15</v>
      </c>
      <c r="C189" s="6">
        <v>0.12075746011309267</v>
      </c>
      <c r="D189" s="15">
        <v>0.12075746011309267</v>
      </c>
    </row>
    <row r="190" spans="1:4">
      <c r="A190" s="8"/>
      <c r="B190" s="6" t="s">
        <v>199</v>
      </c>
      <c r="C190" s="7"/>
      <c r="D190" s="15">
        <v>0.12075746011309267</v>
      </c>
    </row>
    <row r="191" spans="1:4">
      <c r="A191" s="6" t="s">
        <v>106</v>
      </c>
      <c r="B191" s="7"/>
      <c r="C191" s="7"/>
      <c r="D191" s="15">
        <v>6.3815601794799868</v>
      </c>
    </row>
    <row r="192" spans="1:4">
      <c r="A192" s="6" t="s">
        <v>51</v>
      </c>
      <c r="B192" s="6" t="s">
        <v>7</v>
      </c>
      <c r="C192" s="6">
        <v>1.7851953269088214</v>
      </c>
      <c r="D192" s="15">
        <v>5.3555859807264641</v>
      </c>
    </row>
    <row r="193" spans="1:4">
      <c r="A193" s="8"/>
      <c r="B193" s="6" t="s">
        <v>195</v>
      </c>
      <c r="C193" s="7"/>
      <c r="D193" s="15">
        <v>5.3555859807264641</v>
      </c>
    </row>
    <row r="194" spans="1:4">
      <c r="A194" s="8"/>
      <c r="B194" s="6" t="s">
        <v>10</v>
      </c>
      <c r="C194" s="6">
        <v>1.4038973269130013</v>
      </c>
      <c r="D194" s="15">
        <v>2.8077946538260026</v>
      </c>
    </row>
    <row r="195" spans="1:4">
      <c r="A195" s="8"/>
      <c r="B195" s="6" t="s">
        <v>196</v>
      </c>
      <c r="C195" s="7"/>
      <c r="D195" s="15">
        <v>2.8077946538260026</v>
      </c>
    </row>
    <row r="196" spans="1:4">
      <c r="A196" s="8"/>
      <c r="B196" s="6" t="s">
        <v>12</v>
      </c>
      <c r="C196" s="6">
        <v>0.23329555580562661</v>
      </c>
      <c r="D196" s="15">
        <v>0.23329555580562661</v>
      </c>
    </row>
    <row r="197" spans="1:4">
      <c r="A197" s="8"/>
      <c r="B197" s="6" t="s">
        <v>197</v>
      </c>
      <c r="C197" s="7"/>
      <c r="D197" s="15">
        <v>0.23329555580562661</v>
      </c>
    </row>
    <row r="198" spans="1:4">
      <c r="A198" s="8"/>
      <c r="B198" s="6" t="s">
        <v>14</v>
      </c>
      <c r="C198" s="6">
        <v>0.21854792139917698</v>
      </c>
      <c r="D198" s="15">
        <v>0.43709584279835395</v>
      </c>
    </row>
    <row r="199" spans="1:4">
      <c r="A199" s="8"/>
      <c r="B199" s="6" t="s">
        <v>201</v>
      </c>
      <c r="C199" s="7"/>
      <c r="D199" s="15">
        <v>0.43709584279835395</v>
      </c>
    </row>
    <row r="200" spans="1:4">
      <c r="A200" s="8"/>
      <c r="B200" s="6" t="s">
        <v>15</v>
      </c>
      <c r="C200" s="6">
        <v>6.2451292196607215E-2</v>
      </c>
      <c r="D200" s="15">
        <v>6.2451292196607215E-2</v>
      </c>
    </row>
    <row r="201" spans="1:4">
      <c r="A201" s="8"/>
      <c r="B201" s="6" t="s">
        <v>199</v>
      </c>
      <c r="C201" s="7"/>
      <c r="D201" s="15">
        <v>6.2451292196607215E-2</v>
      </c>
    </row>
    <row r="202" spans="1:4">
      <c r="A202" s="6" t="s">
        <v>107</v>
      </c>
      <c r="B202" s="7"/>
      <c r="C202" s="7"/>
      <c r="D202" s="15">
        <v>8.8962233253530556</v>
      </c>
    </row>
    <row r="203" spans="1:4">
      <c r="A203" s="6" t="s">
        <v>74</v>
      </c>
      <c r="B203" s="6" t="s">
        <v>7</v>
      </c>
      <c r="C203" s="6">
        <v>1.7401952935507785</v>
      </c>
      <c r="D203" s="15">
        <v>5.2205858806523358</v>
      </c>
    </row>
    <row r="204" spans="1:4">
      <c r="A204" s="8"/>
      <c r="B204" s="6" t="s">
        <v>195</v>
      </c>
      <c r="C204" s="7"/>
      <c r="D204" s="15">
        <v>5.2205858806523358</v>
      </c>
    </row>
    <row r="205" spans="1:4">
      <c r="A205" s="8"/>
      <c r="B205" s="6" t="s">
        <v>11</v>
      </c>
      <c r="C205" s="6">
        <v>1.3314107088146505</v>
      </c>
      <c r="D205" s="15">
        <v>2.662821417629301</v>
      </c>
    </row>
    <row r="206" spans="1:4">
      <c r="A206" s="8"/>
      <c r="B206" s="6" t="s">
        <v>202</v>
      </c>
      <c r="C206" s="7"/>
      <c r="D206" s="15">
        <v>2.662821417629301</v>
      </c>
    </row>
    <row r="207" spans="1:4">
      <c r="A207" s="8"/>
      <c r="B207" s="6" t="s">
        <v>12</v>
      </c>
      <c r="C207" s="6">
        <v>0.22862495069053707</v>
      </c>
      <c r="D207" s="15">
        <v>0.22862495069053707</v>
      </c>
    </row>
    <row r="208" spans="1:4">
      <c r="A208" s="8"/>
      <c r="B208" s="6" t="s">
        <v>197</v>
      </c>
      <c r="C208" s="7"/>
      <c r="D208" s="15">
        <v>0.22862495069053707</v>
      </c>
    </row>
    <row r="209" spans="1:4">
      <c r="A209" s="8"/>
      <c r="B209" s="6" t="s">
        <v>14</v>
      </c>
      <c r="C209" s="6">
        <v>0.21329072691358028</v>
      </c>
      <c r="D209" s="15">
        <v>0.42658145382716056</v>
      </c>
    </row>
    <row r="210" spans="1:4">
      <c r="A210" s="8"/>
      <c r="B210" s="6" t="s">
        <v>201</v>
      </c>
      <c r="C210" s="7"/>
      <c r="D210" s="15">
        <v>0.42658145382716056</v>
      </c>
    </row>
    <row r="211" spans="1:4">
      <c r="A211" s="8"/>
      <c r="B211" s="6" t="s">
        <v>15</v>
      </c>
      <c r="C211" s="6">
        <v>6.0706312849064817E-2</v>
      </c>
      <c r="D211" s="15">
        <v>6.0706312849064817E-2</v>
      </c>
    </row>
    <row r="212" spans="1:4">
      <c r="A212" s="8"/>
      <c r="B212" s="6" t="s">
        <v>199</v>
      </c>
      <c r="C212" s="7"/>
      <c r="D212" s="15">
        <v>6.0706312849064817E-2</v>
      </c>
    </row>
    <row r="213" spans="1:4">
      <c r="A213" s="6" t="s">
        <v>108</v>
      </c>
      <c r="B213" s="7"/>
      <c r="C213" s="7"/>
      <c r="D213" s="15">
        <v>8.5993200156484004</v>
      </c>
    </row>
    <row r="214" spans="1:4">
      <c r="A214" s="6" t="s">
        <v>67</v>
      </c>
      <c r="B214" s="6" t="s">
        <v>9</v>
      </c>
      <c r="C214" s="6">
        <v>2.2450824403261675</v>
      </c>
      <c r="D214" s="15">
        <v>6.7352473209785026</v>
      </c>
    </row>
    <row r="215" spans="1:4">
      <c r="A215" s="8"/>
      <c r="B215" s="6" t="s">
        <v>200</v>
      </c>
      <c r="C215" s="7"/>
      <c r="D215" s="15">
        <v>6.7352473209785026</v>
      </c>
    </row>
    <row r="216" spans="1:4">
      <c r="A216" s="8"/>
      <c r="B216" s="6" t="s">
        <v>11</v>
      </c>
      <c r="C216" s="6">
        <v>0.39257466320700579</v>
      </c>
      <c r="D216" s="15">
        <v>0.78514932641401158</v>
      </c>
    </row>
    <row r="217" spans="1:4">
      <c r="A217" s="8"/>
      <c r="B217" s="6" t="s">
        <v>202</v>
      </c>
      <c r="C217" s="7"/>
      <c r="D217" s="15">
        <v>0.78514932641401158</v>
      </c>
    </row>
    <row r="218" spans="1:4">
      <c r="A218" s="8"/>
      <c r="B218" s="6" t="s">
        <v>12</v>
      </c>
      <c r="C218" s="6">
        <v>0.1225255129411765</v>
      </c>
      <c r="D218" s="15">
        <v>0.1225255129411765</v>
      </c>
    </row>
    <row r="219" spans="1:4">
      <c r="A219" s="8"/>
      <c r="B219" s="6" t="s">
        <v>197</v>
      </c>
      <c r="C219" s="7"/>
      <c r="D219" s="15">
        <v>0.1225255129411765</v>
      </c>
    </row>
    <row r="220" spans="1:4">
      <c r="A220" s="8"/>
      <c r="B220" s="6" t="s">
        <v>14</v>
      </c>
      <c r="C220" s="6">
        <v>9.5158366748971199E-2</v>
      </c>
      <c r="D220" s="15">
        <v>0.1903167334979424</v>
      </c>
    </row>
    <row r="221" spans="1:4">
      <c r="A221" s="8"/>
      <c r="B221" s="6" t="s">
        <v>201</v>
      </c>
      <c r="C221" s="7"/>
      <c r="D221" s="15">
        <v>0.1903167334979424</v>
      </c>
    </row>
    <row r="222" spans="1:4">
      <c r="A222" s="8"/>
      <c r="B222" s="6" t="s">
        <v>15</v>
      </c>
      <c r="C222" s="6">
        <v>6.0415541609395391E-2</v>
      </c>
      <c r="D222" s="15">
        <v>6.0415541609395391E-2</v>
      </c>
    </row>
    <row r="223" spans="1:4">
      <c r="A223" s="8"/>
      <c r="B223" s="6" t="s">
        <v>199</v>
      </c>
      <c r="C223" s="7"/>
      <c r="D223" s="15">
        <v>6.0415541609395391E-2</v>
      </c>
    </row>
    <row r="224" spans="1:4">
      <c r="A224" s="6" t="s">
        <v>109</v>
      </c>
      <c r="B224" s="7"/>
      <c r="C224" s="7"/>
      <c r="D224" s="15">
        <v>7.8936544354410287</v>
      </c>
    </row>
    <row r="225" spans="1:4">
      <c r="A225" s="6" t="s">
        <v>68</v>
      </c>
      <c r="B225" s="6" t="s">
        <v>9</v>
      </c>
      <c r="C225" s="6">
        <v>1.2974111556708676</v>
      </c>
      <c r="D225" s="15">
        <v>3.8922334670126029</v>
      </c>
    </row>
    <row r="226" spans="1:4">
      <c r="A226" s="8"/>
      <c r="B226" s="6" t="s">
        <v>200</v>
      </c>
      <c r="C226" s="7"/>
      <c r="D226" s="15">
        <v>3.8922334670126029</v>
      </c>
    </row>
    <row r="227" spans="1:4">
      <c r="A227" s="8"/>
      <c r="B227" s="6" t="s">
        <v>10</v>
      </c>
      <c r="C227" s="6">
        <v>0.23750467159003016</v>
      </c>
      <c r="D227" s="15">
        <v>0.47500934318006033</v>
      </c>
    </row>
    <row r="228" spans="1:4">
      <c r="A228" s="8"/>
      <c r="B228" s="6" t="s">
        <v>196</v>
      </c>
      <c r="C228" s="7"/>
      <c r="D228" s="15">
        <v>0.47500934318006033</v>
      </c>
    </row>
    <row r="229" spans="1:4">
      <c r="A229" s="8"/>
      <c r="B229" s="6" t="s">
        <v>12</v>
      </c>
      <c r="C229" s="6">
        <v>6.3944832276214836E-2</v>
      </c>
      <c r="D229" s="15">
        <v>6.3944832276214836E-2</v>
      </c>
    </row>
    <row r="230" spans="1:4">
      <c r="A230" s="8"/>
      <c r="B230" s="6" t="s">
        <v>197</v>
      </c>
      <c r="C230" s="7"/>
      <c r="D230" s="15">
        <v>6.3944832276214836E-2</v>
      </c>
    </row>
    <row r="231" spans="1:4">
      <c r="A231" s="8"/>
      <c r="B231" s="6" t="s">
        <v>14</v>
      </c>
      <c r="C231" s="6">
        <v>4.5207367456790125E-2</v>
      </c>
      <c r="D231" s="15">
        <v>9.041473491358025E-2</v>
      </c>
    </row>
    <row r="232" spans="1:4">
      <c r="A232" s="8"/>
      <c r="B232" s="6" t="s">
        <v>201</v>
      </c>
      <c r="C232" s="7"/>
      <c r="D232" s="15">
        <v>9.041473491358025E-2</v>
      </c>
    </row>
    <row r="233" spans="1:4">
      <c r="A233" s="8"/>
      <c r="B233" s="6" t="s">
        <v>15</v>
      </c>
      <c r="C233" s="6">
        <v>6.3788898338408007E-2</v>
      </c>
      <c r="D233" s="15">
        <v>6.3788898338408007E-2</v>
      </c>
    </row>
    <row r="234" spans="1:4">
      <c r="A234" s="8"/>
      <c r="B234" s="6" t="s">
        <v>199</v>
      </c>
      <c r="C234" s="7"/>
      <c r="D234" s="15">
        <v>6.3788898338408007E-2</v>
      </c>
    </row>
    <row r="235" spans="1:4">
      <c r="A235" s="6" t="s">
        <v>110</v>
      </c>
      <c r="B235" s="7"/>
      <c r="C235" s="7"/>
      <c r="D235" s="15">
        <v>4.5853912757208661</v>
      </c>
    </row>
    <row r="236" spans="1:4">
      <c r="A236" s="6" t="s">
        <v>44</v>
      </c>
      <c r="B236" s="6" t="s">
        <v>9</v>
      </c>
      <c r="C236" s="6">
        <v>1.6744123106004452</v>
      </c>
      <c r="D236" s="15">
        <v>5.0232369318013355</v>
      </c>
    </row>
    <row r="237" spans="1:4">
      <c r="A237" s="8"/>
      <c r="B237" s="6" t="s">
        <v>200</v>
      </c>
      <c r="C237" s="7"/>
      <c r="D237" s="15">
        <v>5.0232369318013355</v>
      </c>
    </row>
    <row r="238" spans="1:4">
      <c r="A238" s="8"/>
      <c r="B238" s="6" t="s">
        <v>11</v>
      </c>
      <c r="C238" s="6">
        <v>1.200504005389087</v>
      </c>
      <c r="D238" s="15">
        <v>2.4010080107781739</v>
      </c>
    </row>
    <row r="239" spans="1:4">
      <c r="A239" s="8"/>
      <c r="B239" s="6" t="s">
        <v>202</v>
      </c>
      <c r="C239" s="7"/>
      <c r="D239" s="15">
        <v>2.4010080107781739</v>
      </c>
    </row>
    <row r="240" spans="1:4">
      <c r="A240" s="8"/>
      <c r="B240" s="6" t="s">
        <v>12</v>
      </c>
      <c r="C240" s="6">
        <v>0.14439807647058822</v>
      </c>
      <c r="D240" s="15">
        <v>0.14439807647058822</v>
      </c>
    </row>
    <row r="241" spans="1:4">
      <c r="A241" s="8"/>
      <c r="B241" s="6" t="s">
        <v>197</v>
      </c>
      <c r="C241" s="7"/>
      <c r="D241" s="15">
        <v>0.14439807647058822</v>
      </c>
    </row>
    <row r="242" spans="1:4">
      <c r="A242" s="8"/>
      <c r="B242" s="6" t="s">
        <v>14</v>
      </c>
      <c r="C242" s="6">
        <v>0.28012352748971198</v>
      </c>
      <c r="D242" s="15">
        <v>0.56024705497942395</v>
      </c>
    </row>
    <row r="243" spans="1:4">
      <c r="A243" s="8"/>
      <c r="B243" s="6" t="s">
        <v>201</v>
      </c>
      <c r="C243" s="7"/>
      <c r="D243" s="15">
        <v>0.56024705497942395</v>
      </c>
    </row>
    <row r="244" spans="1:4">
      <c r="A244" s="8"/>
      <c r="B244" s="6" t="s">
        <v>15</v>
      </c>
      <c r="C244" s="6">
        <v>6.9597435789473694E-2</v>
      </c>
      <c r="D244" s="15">
        <v>6.9597435789473694E-2</v>
      </c>
    </row>
    <row r="245" spans="1:4">
      <c r="A245" s="8"/>
      <c r="B245" s="6" t="s">
        <v>199</v>
      </c>
      <c r="C245" s="7"/>
      <c r="D245" s="15">
        <v>6.9597435789473694E-2</v>
      </c>
    </row>
    <row r="246" spans="1:4">
      <c r="A246" s="6" t="s">
        <v>111</v>
      </c>
      <c r="B246" s="7"/>
      <c r="C246" s="7"/>
      <c r="D246" s="15">
        <v>8.1984875098189942</v>
      </c>
    </row>
    <row r="247" spans="1:4">
      <c r="A247" s="6" t="s">
        <v>45</v>
      </c>
      <c r="B247" s="6" t="s">
        <v>9</v>
      </c>
      <c r="C247" s="6">
        <v>1.6672410170496665</v>
      </c>
      <c r="D247" s="15">
        <v>5.0017230511489998</v>
      </c>
    </row>
    <row r="248" spans="1:4">
      <c r="A248" s="8"/>
      <c r="B248" s="6" t="s">
        <v>200</v>
      </c>
      <c r="C248" s="7"/>
      <c r="D248" s="15">
        <v>5.0017230511489998</v>
      </c>
    </row>
    <row r="249" spans="1:4">
      <c r="A249" s="8"/>
      <c r="B249" s="6" t="s">
        <v>11</v>
      </c>
      <c r="C249" s="6">
        <v>0.59353648861056363</v>
      </c>
      <c r="D249" s="15">
        <v>1.1870729772211273</v>
      </c>
    </row>
    <row r="250" spans="1:4">
      <c r="A250" s="8"/>
      <c r="B250" s="6" t="s">
        <v>202</v>
      </c>
      <c r="C250" s="7"/>
      <c r="D250" s="15">
        <v>1.1870729772211273</v>
      </c>
    </row>
    <row r="251" spans="1:4">
      <c r="A251" s="8"/>
      <c r="B251" s="6" t="s">
        <v>12</v>
      </c>
      <c r="C251" s="6">
        <v>0.10736222552429668</v>
      </c>
      <c r="D251" s="15">
        <v>0.10736222552429668</v>
      </c>
    </row>
    <row r="252" spans="1:4">
      <c r="A252" s="8"/>
      <c r="B252" s="6" t="s">
        <v>197</v>
      </c>
      <c r="C252" s="7"/>
      <c r="D252" s="15">
        <v>0.10736222552429668</v>
      </c>
    </row>
    <row r="253" spans="1:4">
      <c r="A253" s="8"/>
      <c r="B253" s="6" t="s">
        <v>14</v>
      </c>
      <c r="C253" s="6">
        <v>0.16245732790123457</v>
      </c>
      <c r="D253" s="15">
        <v>0.32491465580246914</v>
      </c>
    </row>
    <row r="254" spans="1:4">
      <c r="A254" s="8"/>
      <c r="B254" s="6" t="s">
        <v>201</v>
      </c>
      <c r="C254" s="7"/>
      <c r="D254" s="15">
        <v>0.32491465580246914</v>
      </c>
    </row>
    <row r="255" spans="1:4">
      <c r="A255" s="8"/>
      <c r="B255" s="6" t="s">
        <v>15</v>
      </c>
      <c r="C255" s="6">
        <v>9.433818625489343E-2</v>
      </c>
      <c r="D255" s="15">
        <v>9.433818625489343E-2</v>
      </c>
    </row>
    <row r="256" spans="1:4">
      <c r="A256" s="8"/>
      <c r="B256" s="6" t="s">
        <v>199</v>
      </c>
      <c r="C256" s="7"/>
      <c r="D256" s="15">
        <v>9.433818625489343E-2</v>
      </c>
    </row>
    <row r="257" spans="1:4">
      <c r="A257" s="6" t="s">
        <v>112</v>
      </c>
      <c r="B257" s="7"/>
      <c r="C257" s="7"/>
      <c r="D257" s="15">
        <v>6.7154110959517865</v>
      </c>
    </row>
    <row r="258" spans="1:4">
      <c r="A258" s="6" t="s">
        <v>42</v>
      </c>
      <c r="B258" s="6" t="s">
        <v>9</v>
      </c>
      <c r="C258" s="6">
        <v>1.4645618035581913E-2</v>
      </c>
      <c r="D258" s="15">
        <v>4.3936854106745742E-2</v>
      </c>
    </row>
    <row r="259" spans="1:4">
      <c r="A259" s="8"/>
      <c r="B259" s="6" t="s">
        <v>200</v>
      </c>
      <c r="C259" s="7"/>
      <c r="D259" s="15">
        <v>4.3936854106745742E-2</v>
      </c>
    </row>
    <row r="260" spans="1:4">
      <c r="A260" s="8"/>
      <c r="B260" s="6" t="s">
        <v>10</v>
      </c>
      <c r="C260" s="6">
        <v>4.8502812295102418</v>
      </c>
      <c r="D260" s="15">
        <v>9.7005624590204835</v>
      </c>
    </row>
    <row r="261" spans="1:4">
      <c r="A261" s="8"/>
      <c r="B261" s="6" t="s">
        <v>196</v>
      </c>
      <c r="C261" s="7"/>
      <c r="D261" s="15">
        <v>9.7005624590204835</v>
      </c>
    </row>
    <row r="262" spans="1:4">
      <c r="A262" s="8"/>
      <c r="B262" s="6" t="s">
        <v>12</v>
      </c>
      <c r="C262" s="6">
        <v>0.18191672245524293</v>
      </c>
      <c r="D262" s="15">
        <v>0.18191672245524293</v>
      </c>
    </row>
    <row r="263" spans="1:4">
      <c r="A263" s="8"/>
      <c r="B263" s="6" t="s">
        <v>197</v>
      </c>
      <c r="C263" s="7"/>
      <c r="D263" s="15">
        <v>0.18191672245524293</v>
      </c>
    </row>
    <row r="264" spans="1:4">
      <c r="A264" s="8"/>
      <c r="B264" s="6" t="s">
        <v>14</v>
      </c>
      <c r="C264" s="6">
        <v>0.61774515967078192</v>
      </c>
      <c r="D264" s="15">
        <v>1.2354903193415638</v>
      </c>
    </row>
    <row r="265" spans="1:4">
      <c r="A265" s="8"/>
      <c r="B265" s="6" t="s">
        <v>201</v>
      </c>
      <c r="C265" s="7"/>
      <c r="D265" s="15">
        <v>1.2354903193415638</v>
      </c>
    </row>
    <row r="266" spans="1:4">
      <c r="A266" s="8"/>
      <c r="B266" s="6" t="s">
        <v>15</v>
      </c>
      <c r="C266" s="6">
        <v>4.5945184671596355E-2</v>
      </c>
      <c r="D266" s="15">
        <v>4.5945184671596355E-2</v>
      </c>
    </row>
    <row r="267" spans="1:4">
      <c r="A267" s="8"/>
      <c r="B267" s="6" t="s">
        <v>199</v>
      </c>
      <c r="C267" s="7"/>
      <c r="D267" s="15">
        <v>4.5945184671596355E-2</v>
      </c>
    </row>
    <row r="268" spans="1:4">
      <c r="A268" s="6" t="s">
        <v>113</v>
      </c>
      <c r="B268" s="7"/>
      <c r="C268" s="7"/>
      <c r="D268" s="15">
        <v>11.207851539595632</v>
      </c>
    </row>
    <row r="269" spans="1:4">
      <c r="A269" s="6" t="s">
        <v>43</v>
      </c>
      <c r="B269" s="6" t="s">
        <v>7</v>
      </c>
      <c r="C269" s="6">
        <v>1.2820010363232024E-2</v>
      </c>
      <c r="D269" s="15">
        <v>3.8460031089696076E-2</v>
      </c>
    </row>
    <row r="270" spans="1:4">
      <c r="A270" s="8"/>
      <c r="B270" s="6" t="s">
        <v>195</v>
      </c>
      <c r="C270" s="7"/>
      <c r="D270" s="15">
        <v>3.8460031089696076E-2</v>
      </c>
    </row>
    <row r="271" spans="1:4">
      <c r="A271" s="8"/>
      <c r="B271" s="6" t="s">
        <v>10</v>
      </c>
      <c r="C271" s="6">
        <v>4.8158597999051915</v>
      </c>
      <c r="D271" s="15">
        <v>9.6317195998103831</v>
      </c>
    </row>
    <row r="272" spans="1:4">
      <c r="A272" s="8"/>
      <c r="B272" s="6" t="s">
        <v>196</v>
      </c>
      <c r="C272" s="7"/>
      <c r="D272" s="15">
        <v>9.6317195998103831</v>
      </c>
    </row>
    <row r="273" spans="1:4">
      <c r="A273" s="8"/>
      <c r="B273" s="6" t="s">
        <v>12</v>
      </c>
      <c r="C273" s="6">
        <v>0.10394793268542199</v>
      </c>
      <c r="D273" s="15">
        <v>0.10394793268542199</v>
      </c>
    </row>
    <row r="274" spans="1:4">
      <c r="A274" s="8"/>
      <c r="B274" s="6" t="s">
        <v>197</v>
      </c>
      <c r="C274" s="7"/>
      <c r="D274" s="15">
        <v>0.10394793268542199</v>
      </c>
    </row>
    <row r="275" spans="1:4">
      <c r="A275" s="8"/>
      <c r="B275" s="6" t="s">
        <v>14</v>
      </c>
      <c r="C275" s="6">
        <v>0.56820264024691358</v>
      </c>
      <c r="D275" s="15">
        <v>1.1364052804938272</v>
      </c>
    </row>
    <row r="276" spans="1:4">
      <c r="A276" s="8"/>
      <c r="B276" s="6" t="s">
        <v>201</v>
      </c>
      <c r="C276" s="7"/>
      <c r="D276" s="15">
        <v>1.1364052804938272</v>
      </c>
    </row>
    <row r="277" spans="1:4">
      <c r="A277" s="8"/>
      <c r="B277" s="6" t="s">
        <v>15</v>
      </c>
      <c r="C277" s="6">
        <v>6.8387888673336242E-2</v>
      </c>
      <c r="D277" s="15">
        <v>6.8387888673336242E-2</v>
      </c>
    </row>
    <row r="278" spans="1:4">
      <c r="A278" s="8"/>
      <c r="B278" s="6" t="s">
        <v>199</v>
      </c>
      <c r="C278" s="7"/>
      <c r="D278" s="15">
        <v>6.8387888673336242E-2</v>
      </c>
    </row>
    <row r="279" spans="1:4">
      <c r="A279" s="6" t="s">
        <v>114</v>
      </c>
      <c r="B279" s="7"/>
      <c r="C279" s="7"/>
      <c r="D279" s="15">
        <v>10.978920732752666</v>
      </c>
    </row>
    <row r="280" spans="1:4">
      <c r="A280" s="6" t="s">
        <v>47</v>
      </c>
      <c r="B280" s="6" t="s">
        <v>7</v>
      </c>
      <c r="C280" s="6">
        <v>2.8695496560415124</v>
      </c>
      <c r="D280" s="15">
        <v>8.6086489681245375</v>
      </c>
    </row>
    <row r="281" spans="1:4">
      <c r="A281" s="8"/>
      <c r="B281" s="6" t="s">
        <v>195</v>
      </c>
      <c r="C281" s="7"/>
      <c r="D281" s="15">
        <v>8.6086489681245375</v>
      </c>
    </row>
    <row r="282" spans="1:4">
      <c r="A282" s="8"/>
      <c r="B282" s="6" t="s">
        <v>10</v>
      </c>
      <c r="C282" s="6">
        <v>0.9725644300291908</v>
      </c>
      <c r="D282" s="15">
        <v>1.9451288600583816</v>
      </c>
    </row>
    <row r="283" spans="1:4">
      <c r="A283" s="8"/>
      <c r="B283" s="6" t="s">
        <v>196</v>
      </c>
      <c r="C283" s="7"/>
      <c r="D283" s="15">
        <v>1.9451288600583816</v>
      </c>
    </row>
    <row r="284" spans="1:4">
      <c r="A284" s="8"/>
      <c r="B284" s="6" t="s">
        <v>12</v>
      </c>
      <c r="C284" s="6">
        <v>0.20832333544757034</v>
      </c>
      <c r="D284" s="15">
        <v>0.20832333544757034</v>
      </c>
    </row>
    <row r="285" spans="1:4">
      <c r="A285" s="8"/>
      <c r="B285" s="6" t="s">
        <v>197</v>
      </c>
      <c r="C285" s="7"/>
      <c r="D285" s="15">
        <v>0.20832333544757034</v>
      </c>
    </row>
    <row r="286" spans="1:4">
      <c r="A286" s="8"/>
      <c r="B286" s="6" t="s">
        <v>13</v>
      </c>
      <c r="C286" s="6">
        <v>0.28772887843621403</v>
      </c>
      <c r="D286" s="15">
        <v>0.57545775687242806</v>
      </c>
    </row>
    <row r="287" spans="1:4">
      <c r="A287" s="8"/>
      <c r="B287" s="6" t="s">
        <v>198</v>
      </c>
      <c r="C287" s="7"/>
      <c r="D287" s="15">
        <v>0.57545775687242806</v>
      </c>
    </row>
    <row r="288" spans="1:4">
      <c r="A288" s="8"/>
      <c r="B288" s="6" t="s">
        <v>15</v>
      </c>
      <c r="C288" s="6">
        <v>0.13914359991300568</v>
      </c>
      <c r="D288" s="15">
        <v>0.13914359991300568</v>
      </c>
    </row>
    <row r="289" spans="1:4">
      <c r="A289" s="8"/>
      <c r="B289" s="6" t="s">
        <v>199</v>
      </c>
      <c r="C289" s="7"/>
      <c r="D289" s="15">
        <v>0.13914359991300568</v>
      </c>
    </row>
    <row r="290" spans="1:4">
      <c r="A290" s="6" t="s">
        <v>115</v>
      </c>
      <c r="B290" s="7"/>
      <c r="C290" s="7"/>
      <c r="D290" s="15">
        <v>11.476702520415923</v>
      </c>
    </row>
    <row r="291" spans="1:4">
      <c r="A291" s="6" t="s">
        <v>48</v>
      </c>
      <c r="B291" s="6" t="s">
        <v>9</v>
      </c>
      <c r="C291" s="6">
        <v>1.8053187479614532</v>
      </c>
      <c r="D291" s="15">
        <v>5.4159562438843594</v>
      </c>
    </row>
    <row r="292" spans="1:4">
      <c r="A292" s="8"/>
      <c r="B292" s="6" t="s">
        <v>200</v>
      </c>
      <c r="C292" s="7"/>
      <c r="D292" s="15">
        <v>5.4159562438843594</v>
      </c>
    </row>
    <row r="293" spans="1:4">
      <c r="A293" s="8"/>
      <c r="B293" s="6" t="s">
        <v>11</v>
      </c>
      <c r="C293" s="6">
        <v>0.45721103320775436</v>
      </c>
      <c r="D293" s="15">
        <v>0.91442206641550872</v>
      </c>
    </row>
    <row r="294" spans="1:4">
      <c r="A294" s="8"/>
      <c r="B294" s="6" t="s">
        <v>202</v>
      </c>
      <c r="C294" s="7"/>
      <c r="D294" s="15">
        <v>0.91442206641550872</v>
      </c>
    </row>
    <row r="295" spans="1:4">
      <c r="A295" s="8"/>
      <c r="B295" s="6" t="s">
        <v>12</v>
      </c>
      <c r="C295" s="6">
        <v>9.9944609309462931E-2</v>
      </c>
      <c r="D295" s="15">
        <v>9.9944609309462931E-2</v>
      </c>
    </row>
    <row r="296" spans="1:4">
      <c r="A296" s="8"/>
      <c r="B296" s="6" t="s">
        <v>197</v>
      </c>
      <c r="C296" s="7"/>
      <c r="D296" s="15">
        <v>9.9944609309462931E-2</v>
      </c>
    </row>
    <row r="297" spans="1:4">
      <c r="A297" s="8"/>
      <c r="B297" s="6" t="s">
        <v>13</v>
      </c>
      <c r="C297" s="6">
        <v>0.13530905423868317</v>
      </c>
      <c r="D297" s="15">
        <v>0.27061810847736634</v>
      </c>
    </row>
    <row r="298" spans="1:4">
      <c r="A298" s="8"/>
      <c r="B298" s="6" t="s">
        <v>198</v>
      </c>
      <c r="C298" s="7"/>
      <c r="D298" s="15">
        <v>0.27061810847736634</v>
      </c>
    </row>
    <row r="299" spans="1:4">
      <c r="A299" s="8"/>
      <c r="B299" s="6" t="s">
        <v>15</v>
      </c>
      <c r="C299" s="6">
        <v>0.10081409343192693</v>
      </c>
      <c r="D299" s="15">
        <v>0.10081409343192693</v>
      </c>
    </row>
    <row r="300" spans="1:4">
      <c r="A300" s="8"/>
      <c r="B300" s="6" t="s">
        <v>199</v>
      </c>
      <c r="C300" s="7"/>
      <c r="D300" s="15">
        <v>0.10081409343192693</v>
      </c>
    </row>
    <row r="301" spans="1:4">
      <c r="A301" s="6" t="s">
        <v>116</v>
      </c>
      <c r="B301" s="7"/>
      <c r="C301" s="7"/>
      <c r="D301" s="15">
        <v>6.8017551215186245</v>
      </c>
    </row>
    <row r="302" spans="1:4">
      <c r="A302" s="6" t="s">
        <v>69</v>
      </c>
      <c r="B302" s="6" t="s">
        <v>9</v>
      </c>
      <c r="C302" s="6">
        <v>0.16387953958487769</v>
      </c>
      <c r="D302" s="15">
        <v>0.49163861875463311</v>
      </c>
    </row>
    <row r="303" spans="1:4">
      <c r="A303" s="8"/>
      <c r="B303" s="6" t="s">
        <v>200</v>
      </c>
      <c r="C303" s="7"/>
      <c r="D303" s="15">
        <v>0.49163861875463311</v>
      </c>
    </row>
    <row r="304" spans="1:4">
      <c r="A304" s="8"/>
      <c r="B304" s="6" t="s">
        <v>10</v>
      </c>
      <c r="C304" s="6">
        <v>3.4986934931763183</v>
      </c>
      <c r="D304" s="15">
        <v>6.9973869863526366</v>
      </c>
    </row>
    <row r="305" spans="1:4">
      <c r="A305" s="8"/>
      <c r="B305" s="6" t="s">
        <v>196</v>
      </c>
      <c r="C305" s="7"/>
      <c r="D305" s="15">
        <v>6.9973869863526366</v>
      </c>
    </row>
    <row r="306" spans="1:4">
      <c r="A306" s="8"/>
      <c r="B306" s="6" t="s">
        <v>12</v>
      </c>
      <c r="C306" s="6">
        <v>0.32838258424552436</v>
      </c>
      <c r="D306" s="15">
        <v>0.32838258424552436</v>
      </c>
    </row>
    <row r="307" spans="1:4">
      <c r="A307" s="8"/>
      <c r="B307" s="6" t="s">
        <v>197</v>
      </c>
      <c r="C307" s="7"/>
      <c r="D307" s="15">
        <v>0.32838258424552436</v>
      </c>
    </row>
    <row r="308" spans="1:4">
      <c r="A308" s="8"/>
      <c r="B308" s="6" t="s">
        <v>13</v>
      </c>
      <c r="C308" s="6">
        <v>0.94267310041152264</v>
      </c>
      <c r="D308" s="15">
        <v>1.8853462008230453</v>
      </c>
    </row>
    <row r="309" spans="1:4">
      <c r="A309" s="8"/>
      <c r="B309" s="6" t="s">
        <v>198</v>
      </c>
      <c r="C309" s="7"/>
      <c r="D309" s="15">
        <v>1.8853462008230453</v>
      </c>
    </row>
    <row r="310" spans="1:4">
      <c r="A310" s="8"/>
      <c r="B310" s="6" t="s">
        <v>15</v>
      </c>
      <c r="C310" s="6">
        <v>7.7346832840365379E-2</v>
      </c>
      <c r="D310" s="15">
        <v>7.7346832840365379E-2</v>
      </c>
    </row>
    <row r="311" spans="1:4">
      <c r="A311" s="8"/>
      <c r="B311" s="6" t="s">
        <v>199</v>
      </c>
      <c r="C311" s="7"/>
      <c r="D311" s="15">
        <v>7.7346832840365379E-2</v>
      </c>
    </row>
    <row r="312" spans="1:4">
      <c r="A312" s="6" t="s">
        <v>117</v>
      </c>
      <c r="B312" s="7"/>
      <c r="C312" s="7"/>
      <c r="D312" s="15">
        <v>9.7801012230162048</v>
      </c>
    </row>
    <row r="313" spans="1:4">
      <c r="A313" s="6" t="s">
        <v>70</v>
      </c>
      <c r="B313" s="6" t="s">
        <v>9</v>
      </c>
      <c r="C313" s="6">
        <v>1.1975470022238699</v>
      </c>
      <c r="D313" s="15">
        <v>3.5926410066716095</v>
      </c>
    </row>
    <row r="314" spans="1:4">
      <c r="A314" s="8"/>
      <c r="B314" s="6" t="s">
        <v>200</v>
      </c>
      <c r="C314" s="7"/>
      <c r="D314" s="15">
        <v>3.5926410066716095</v>
      </c>
    </row>
    <row r="315" spans="1:4">
      <c r="A315" s="8"/>
      <c r="B315" s="6" t="s">
        <v>10</v>
      </c>
      <c r="C315" s="6">
        <v>0.96204308874529065</v>
      </c>
      <c r="D315" s="15">
        <v>1.9240861774905813</v>
      </c>
    </row>
    <row r="316" spans="1:4">
      <c r="A316" s="8"/>
      <c r="B316" s="6" t="s">
        <v>196</v>
      </c>
      <c r="C316" s="7"/>
      <c r="D316" s="15">
        <v>1.9240861774905813</v>
      </c>
    </row>
    <row r="317" spans="1:4">
      <c r="A317" s="8"/>
      <c r="B317" s="6" t="s">
        <v>12</v>
      </c>
      <c r="C317" s="6">
        <v>0.17330809657289004</v>
      </c>
      <c r="D317" s="15">
        <v>0.17330809657289004</v>
      </c>
    </row>
    <row r="318" spans="1:4">
      <c r="A318" s="8"/>
      <c r="B318" s="6" t="s">
        <v>197</v>
      </c>
      <c r="C318" s="7"/>
      <c r="D318" s="15">
        <v>0.17330809657289004</v>
      </c>
    </row>
    <row r="319" spans="1:4">
      <c r="A319" s="8"/>
      <c r="B319" s="6" t="s">
        <v>14</v>
      </c>
      <c r="C319" s="6">
        <v>0.33393395251028812</v>
      </c>
      <c r="D319" s="15">
        <v>0.66786790502057625</v>
      </c>
    </row>
    <row r="320" spans="1:4">
      <c r="A320" s="8"/>
      <c r="B320" s="6" t="s">
        <v>201</v>
      </c>
      <c r="C320" s="7"/>
      <c r="D320" s="15">
        <v>0.66786790502057625</v>
      </c>
    </row>
    <row r="321" spans="1:4">
      <c r="A321" s="8"/>
      <c r="B321" s="6" t="s">
        <v>15</v>
      </c>
      <c r="C321" s="6">
        <v>7.5315621618094838E-2</v>
      </c>
      <c r="D321" s="15">
        <v>7.5315621618094838E-2</v>
      </c>
    </row>
    <row r="322" spans="1:4">
      <c r="A322" s="8"/>
      <c r="B322" s="6" t="s">
        <v>199</v>
      </c>
      <c r="C322" s="7"/>
      <c r="D322" s="15">
        <v>7.5315621618094838E-2</v>
      </c>
    </row>
    <row r="323" spans="1:4">
      <c r="A323" s="6" t="s">
        <v>118</v>
      </c>
      <c r="B323" s="7"/>
      <c r="C323" s="7"/>
      <c r="D323" s="15">
        <v>6.4332188073737511</v>
      </c>
    </row>
    <row r="324" spans="1:4">
      <c r="A324" s="6" t="s">
        <v>59</v>
      </c>
      <c r="B324" s="6" t="s">
        <v>7</v>
      </c>
      <c r="C324" s="6">
        <v>0.47202052779836923</v>
      </c>
      <c r="D324" s="15">
        <v>1.4160615833951078</v>
      </c>
    </row>
    <row r="325" spans="1:4">
      <c r="A325" s="8"/>
      <c r="B325" s="6" t="s">
        <v>195</v>
      </c>
      <c r="C325" s="7"/>
      <c r="D325" s="15">
        <v>1.4160615833951078</v>
      </c>
    </row>
    <row r="326" spans="1:4">
      <c r="A326" s="8"/>
      <c r="B326" s="6" t="s">
        <v>10</v>
      </c>
      <c r="C326" s="6">
        <v>0.21115884848182431</v>
      </c>
      <c r="D326" s="15">
        <v>0.42231769696364863</v>
      </c>
    </row>
    <row r="327" spans="1:4">
      <c r="A327" s="8"/>
      <c r="B327" s="6" t="s">
        <v>196</v>
      </c>
      <c r="C327" s="7"/>
      <c r="D327" s="15">
        <v>0.42231769696364863</v>
      </c>
    </row>
    <row r="328" spans="1:4">
      <c r="A328" s="8"/>
      <c r="B328" s="6" t="s">
        <v>12</v>
      </c>
      <c r="C328" s="6">
        <v>3.1593206670076729E-2</v>
      </c>
      <c r="D328" s="15">
        <v>3.1593206670076729E-2</v>
      </c>
    </row>
    <row r="329" spans="1:4">
      <c r="A329" s="8"/>
      <c r="B329" s="6" t="s">
        <v>197</v>
      </c>
      <c r="C329" s="7"/>
      <c r="D329" s="15">
        <v>3.1593206670076729E-2</v>
      </c>
    </row>
    <row r="330" spans="1:4">
      <c r="A330" s="8"/>
      <c r="B330" s="6" t="s">
        <v>14</v>
      </c>
      <c r="C330" s="6">
        <v>4.1732620353909462E-2</v>
      </c>
      <c r="D330" s="15">
        <v>8.3465240707818925E-2</v>
      </c>
    </row>
    <row r="331" spans="1:4">
      <c r="A331" s="8"/>
      <c r="B331" s="6" t="s">
        <v>201</v>
      </c>
      <c r="C331" s="7"/>
      <c r="D331" s="15">
        <v>8.3465240707818925E-2</v>
      </c>
    </row>
    <row r="332" spans="1:4">
      <c r="A332" s="8"/>
      <c r="B332" s="6" t="s">
        <v>15</v>
      </c>
      <c r="C332" s="6">
        <v>5.4103669499782507E-2</v>
      </c>
      <c r="D332" s="15">
        <v>5.4103669499782507E-2</v>
      </c>
    </row>
    <row r="333" spans="1:4">
      <c r="A333" s="8"/>
      <c r="B333" s="6" t="s">
        <v>199</v>
      </c>
      <c r="C333" s="7"/>
      <c r="D333" s="15">
        <v>5.4103669499782507E-2</v>
      </c>
    </row>
    <row r="334" spans="1:4">
      <c r="A334" s="6" t="s">
        <v>119</v>
      </c>
      <c r="B334" s="7"/>
      <c r="C334" s="7"/>
      <c r="D334" s="15">
        <v>2.0075413972364347</v>
      </c>
    </row>
    <row r="335" spans="1:4">
      <c r="A335" s="6" t="s">
        <v>57</v>
      </c>
      <c r="B335" s="6" t="s">
        <v>7</v>
      </c>
      <c r="C335" s="6">
        <v>0.82141468198665679</v>
      </c>
      <c r="D335" s="15">
        <v>2.4642440459599704</v>
      </c>
    </row>
    <row r="336" spans="1:4">
      <c r="A336" s="8"/>
      <c r="B336" s="6" t="s">
        <v>195</v>
      </c>
      <c r="C336" s="7"/>
      <c r="D336" s="15">
        <v>2.4642440459599704</v>
      </c>
    </row>
    <row r="337" spans="1:4">
      <c r="A337" s="8"/>
      <c r="B337" s="6" t="s">
        <v>11</v>
      </c>
      <c r="C337" s="6">
        <v>0.35464610059629254</v>
      </c>
      <c r="D337" s="15">
        <v>0.70929220119258507</v>
      </c>
    </row>
    <row r="338" spans="1:4">
      <c r="A338" s="8"/>
      <c r="B338" s="6" t="s">
        <v>202</v>
      </c>
      <c r="C338" s="7"/>
      <c r="D338" s="15">
        <v>0.70929220119258507</v>
      </c>
    </row>
    <row r="339" spans="1:4">
      <c r="A339" s="8"/>
      <c r="B339" s="6" t="s">
        <v>12</v>
      </c>
      <c r="C339" s="6">
        <v>0.100987593657289</v>
      </c>
      <c r="D339" s="15">
        <v>0.100987593657289</v>
      </c>
    </row>
    <row r="340" spans="1:4">
      <c r="A340" s="8"/>
      <c r="B340" s="6" t="s">
        <v>197</v>
      </c>
      <c r="C340" s="7"/>
      <c r="D340" s="15">
        <v>0.100987593657289</v>
      </c>
    </row>
    <row r="341" spans="1:4">
      <c r="A341" s="8"/>
      <c r="B341" s="6" t="s">
        <v>14</v>
      </c>
      <c r="C341" s="6">
        <v>7.0284689999999997E-2</v>
      </c>
      <c r="D341" s="15">
        <v>0.14056937999999999</v>
      </c>
    </row>
    <row r="342" spans="1:4">
      <c r="A342" s="8"/>
      <c r="B342" s="6" t="s">
        <v>201</v>
      </c>
      <c r="C342" s="7"/>
      <c r="D342" s="15">
        <v>0.14056937999999999</v>
      </c>
    </row>
    <row r="343" spans="1:4">
      <c r="A343" s="8"/>
      <c r="B343" s="6" t="s">
        <v>15</v>
      </c>
      <c r="C343" s="6">
        <v>9.0687338147020458E-2</v>
      </c>
      <c r="D343" s="15">
        <v>9.0687338147020458E-2</v>
      </c>
    </row>
    <row r="344" spans="1:4">
      <c r="A344" s="8"/>
      <c r="B344" s="6" t="s">
        <v>199</v>
      </c>
      <c r="C344" s="7"/>
      <c r="D344" s="15">
        <v>9.0687338147020458E-2</v>
      </c>
    </row>
    <row r="345" spans="1:4">
      <c r="A345" s="6" t="s">
        <v>120</v>
      </c>
      <c r="B345" s="7"/>
      <c r="C345" s="7"/>
      <c r="D345" s="15">
        <v>3.5057805589568654</v>
      </c>
    </row>
    <row r="346" spans="1:4">
      <c r="A346" s="6" t="s">
        <v>58</v>
      </c>
      <c r="B346" s="6" t="s">
        <v>9</v>
      </c>
      <c r="C346" s="6">
        <v>0.64373178302446254</v>
      </c>
      <c r="D346" s="15">
        <v>1.9311953490733877</v>
      </c>
    </row>
    <row r="347" spans="1:4">
      <c r="A347" s="8"/>
      <c r="B347" s="6" t="s">
        <v>200</v>
      </c>
      <c r="C347" s="7"/>
      <c r="D347" s="15">
        <v>1.9311953490733877</v>
      </c>
    </row>
    <row r="348" spans="1:4">
      <c r="A348" s="8"/>
      <c r="B348" s="6" t="s">
        <v>11</v>
      </c>
      <c r="C348" s="6">
        <v>0.14711996936204186</v>
      </c>
      <c r="D348" s="15">
        <v>0.29423993872408372</v>
      </c>
    </row>
    <row r="349" spans="1:4">
      <c r="A349" s="8"/>
      <c r="B349" s="6" t="s">
        <v>202</v>
      </c>
      <c r="C349" s="7"/>
      <c r="D349" s="15">
        <v>0.29423993872408372</v>
      </c>
    </row>
    <row r="350" spans="1:4">
      <c r="A350" s="8"/>
      <c r="B350" s="6" t="s">
        <v>12</v>
      </c>
      <c r="C350" s="6">
        <v>3.9224221539641946E-2</v>
      </c>
      <c r="D350" s="15">
        <v>3.9224221539641946E-2</v>
      </c>
    </row>
    <row r="351" spans="1:4">
      <c r="A351" s="8"/>
      <c r="B351" s="6" t="s">
        <v>197</v>
      </c>
      <c r="C351" s="7"/>
      <c r="D351" s="15">
        <v>3.9224221539641946E-2</v>
      </c>
    </row>
    <row r="352" spans="1:4">
      <c r="A352" s="8"/>
      <c r="B352" s="6" t="s">
        <v>14</v>
      </c>
      <c r="C352" s="6">
        <v>2.9873750139917696E-2</v>
      </c>
      <c r="D352" s="15">
        <v>5.9747500279835393E-2</v>
      </c>
    </row>
    <row r="353" spans="1:4">
      <c r="A353" s="8"/>
      <c r="B353" s="6" t="s">
        <v>201</v>
      </c>
      <c r="C353" s="7"/>
      <c r="D353" s="15">
        <v>5.9747500279835393E-2</v>
      </c>
    </row>
    <row r="354" spans="1:4">
      <c r="A354" s="8"/>
      <c r="B354" s="6" t="s">
        <v>15</v>
      </c>
      <c r="C354" s="6">
        <v>5.3122890535015219E-2</v>
      </c>
      <c r="D354" s="15">
        <v>5.3122890535015219E-2</v>
      </c>
    </row>
    <row r="355" spans="1:4">
      <c r="A355" s="8"/>
      <c r="B355" s="6" t="s">
        <v>199</v>
      </c>
      <c r="C355" s="7"/>
      <c r="D355" s="15">
        <v>5.3122890535015219E-2</v>
      </c>
    </row>
    <row r="356" spans="1:4">
      <c r="A356" s="6" t="s">
        <v>121</v>
      </c>
      <c r="B356" s="7"/>
      <c r="C356" s="7"/>
      <c r="D356" s="15">
        <v>2.3775299001519641</v>
      </c>
    </row>
    <row r="357" spans="1:4">
      <c r="A357" s="6" t="s">
        <v>56</v>
      </c>
      <c r="B357" s="6" t="s">
        <v>9</v>
      </c>
      <c r="C357" s="6">
        <v>0.93600143810229808</v>
      </c>
      <c r="D357" s="15">
        <v>2.8080043143068942</v>
      </c>
    </row>
    <row r="358" spans="1:4">
      <c r="A358" s="8"/>
      <c r="B358" s="6" t="s">
        <v>200</v>
      </c>
      <c r="C358" s="7"/>
      <c r="D358" s="15">
        <v>2.8080043143068942</v>
      </c>
    </row>
    <row r="359" spans="1:4">
      <c r="A359" s="8"/>
      <c r="B359" s="6" t="s">
        <v>10</v>
      </c>
      <c r="C359" s="6">
        <v>0.33678939916668749</v>
      </c>
      <c r="D359" s="15">
        <v>0.67357879833337497</v>
      </c>
    </row>
    <row r="360" spans="1:4">
      <c r="A360" s="8"/>
      <c r="B360" s="6" t="s">
        <v>196</v>
      </c>
      <c r="C360" s="7"/>
      <c r="D360" s="15">
        <v>0.67357879833337497</v>
      </c>
    </row>
    <row r="361" spans="1:4">
      <c r="A361" s="8"/>
      <c r="B361" s="6" t="s">
        <v>12</v>
      </c>
      <c r="C361" s="6">
        <v>4.5620713278772387E-2</v>
      </c>
      <c r="D361" s="15">
        <v>4.5620713278772387E-2</v>
      </c>
    </row>
    <row r="362" spans="1:4">
      <c r="A362" s="8"/>
      <c r="B362" s="6" t="s">
        <v>197</v>
      </c>
      <c r="C362" s="7"/>
      <c r="D362" s="15">
        <v>4.5620713278772387E-2</v>
      </c>
    </row>
    <row r="363" spans="1:4">
      <c r="A363" s="8"/>
      <c r="B363" s="6" t="s">
        <v>14</v>
      </c>
      <c r="C363" s="6">
        <v>3.6088576806584359E-2</v>
      </c>
      <c r="D363" s="15">
        <v>7.2177153613168718E-2</v>
      </c>
    </row>
    <row r="364" spans="1:4">
      <c r="A364" s="8"/>
      <c r="B364" s="6" t="s">
        <v>201</v>
      </c>
      <c r="C364" s="7"/>
      <c r="D364" s="15">
        <v>7.2177153613168718E-2</v>
      </c>
    </row>
    <row r="365" spans="1:4">
      <c r="A365" s="8"/>
      <c r="B365" s="6" t="s">
        <v>15</v>
      </c>
      <c r="C365" s="6">
        <v>7.0128819599826017E-2</v>
      </c>
      <c r="D365" s="15">
        <v>7.0128819599826017E-2</v>
      </c>
    </row>
    <row r="366" spans="1:4">
      <c r="A366" s="8"/>
      <c r="B366" s="6" t="s">
        <v>199</v>
      </c>
      <c r="C366" s="7"/>
      <c r="D366" s="15">
        <v>7.0128819599826017E-2</v>
      </c>
    </row>
    <row r="367" spans="1:4">
      <c r="A367" s="6" t="s">
        <v>122</v>
      </c>
      <c r="B367" s="7"/>
      <c r="C367" s="7"/>
      <c r="D367" s="15">
        <v>3.6695097991320367</v>
      </c>
    </row>
    <row r="368" spans="1:4">
      <c r="A368" s="6" t="s">
        <v>75</v>
      </c>
      <c r="B368" s="6" t="s">
        <v>7</v>
      </c>
      <c r="C368" s="6">
        <v>0.63828461193476649</v>
      </c>
      <c r="D368" s="15">
        <v>1.9148538358042995</v>
      </c>
    </row>
    <row r="369" spans="1:4">
      <c r="A369" s="8"/>
      <c r="B369" s="6" t="s">
        <v>195</v>
      </c>
      <c r="C369" s="7"/>
      <c r="D369" s="15">
        <v>1.9148538358042995</v>
      </c>
    </row>
    <row r="370" spans="1:4">
      <c r="A370" s="8"/>
      <c r="B370" s="6" t="s">
        <v>11</v>
      </c>
      <c r="C370" s="6">
        <v>0.12116986108131034</v>
      </c>
      <c r="D370" s="15">
        <v>0.24233972216262067</v>
      </c>
    </row>
    <row r="371" spans="1:4">
      <c r="A371" s="8"/>
      <c r="B371" s="6" t="s">
        <v>202</v>
      </c>
      <c r="C371" s="7"/>
      <c r="D371" s="15">
        <v>0.24233972216262067</v>
      </c>
    </row>
    <row r="372" spans="1:4">
      <c r="A372" s="8"/>
      <c r="B372" s="6" t="s">
        <v>12</v>
      </c>
      <c r="C372" s="6">
        <v>3.0109451585677752E-2</v>
      </c>
      <c r="D372" s="15">
        <v>3.0109451585677752E-2</v>
      </c>
    </row>
    <row r="373" spans="1:4">
      <c r="A373" s="8"/>
      <c r="B373" s="6" t="s">
        <v>197</v>
      </c>
      <c r="C373" s="7"/>
      <c r="D373" s="15">
        <v>3.0109451585677752E-2</v>
      </c>
    </row>
    <row r="374" spans="1:4">
      <c r="A374" s="8"/>
      <c r="B374" s="6" t="s">
        <v>14</v>
      </c>
      <c r="C374" s="6">
        <v>2.9919323835390949E-2</v>
      </c>
      <c r="D374" s="15">
        <v>5.9838647670781897E-2</v>
      </c>
    </row>
    <row r="375" spans="1:4">
      <c r="A375" s="8"/>
      <c r="B375" s="6" t="s">
        <v>201</v>
      </c>
      <c r="C375" s="7"/>
      <c r="D375" s="15">
        <v>5.9838647670781897E-2</v>
      </c>
    </row>
    <row r="376" spans="1:4">
      <c r="A376" s="8"/>
      <c r="B376" s="6" t="s">
        <v>15</v>
      </c>
      <c r="C376" s="6">
        <v>6.0134638025228379E-2</v>
      </c>
      <c r="D376" s="15">
        <v>6.0134638025228379E-2</v>
      </c>
    </row>
    <row r="377" spans="1:4">
      <c r="A377" s="8"/>
      <c r="B377" s="6" t="s">
        <v>199</v>
      </c>
      <c r="C377" s="7"/>
      <c r="D377" s="15">
        <v>6.0134638025228379E-2</v>
      </c>
    </row>
    <row r="378" spans="1:4">
      <c r="A378" s="6" t="s">
        <v>123</v>
      </c>
      <c r="B378" s="7"/>
      <c r="C378" s="7"/>
      <c r="D378" s="15">
        <v>2.3072762952486081</v>
      </c>
    </row>
    <row r="379" spans="1:4">
      <c r="A379" s="6" t="s">
        <v>76</v>
      </c>
      <c r="B379" s="6" t="s">
        <v>9</v>
      </c>
      <c r="C379" s="6">
        <v>0.43177812253521131</v>
      </c>
      <c r="D379" s="15">
        <v>1.2953343676056339</v>
      </c>
    </row>
    <row r="380" spans="1:4">
      <c r="A380" s="8"/>
      <c r="B380" s="6" t="s">
        <v>200</v>
      </c>
      <c r="C380" s="7"/>
      <c r="D380" s="15">
        <v>1.2953343676056339</v>
      </c>
    </row>
    <row r="381" spans="1:4">
      <c r="A381" s="8"/>
      <c r="B381" s="6" t="s">
        <v>11</v>
      </c>
      <c r="C381" s="6">
        <v>1.4268946488361069</v>
      </c>
      <c r="D381" s="15">
        <v>2.8537892976722139</v>
      </c>
    </row>
    <row r="382" spans="1:4">
      <c r="A382" s="8"/>
      <c r="B382" s="6" t="s">
        <v>202</v>
      </c>
      <c r="C382" s="7"/>
      <c r="D382" s="15">
        <v>2.8537892976722139</v>
      </c>
    </row>
    <row r="383" spans="1:4">
      <c r="A383" s="8"/>
      <c r="B383" s="6" t="s">
        <v>12</v>
      </c>
      <c r="C383" s="6">
        <v>0.22275385846547313</v>
      </c>
      <c r="D383" s="15">
        <v>0.22275385846547313</v>
      </c>
    </row>
    <row r="384" spans="1:4">
      <c r="A384" s="8"/>
      <c r="B384" s="6" t="s">
        <v>197</v>
      </c>
      <c r="C384" s="7"/>
      <c r="D384" s="15">
        <v>0.22275385846547313</v>
      </c>
    </row>
    <row r="385" spans="1:4">
      <c r="A385" s="8"/>
      <c r="B385" s="6" t="s">
        <v>14</v>
      </c>
      <c r="C385" s="6">
        <v>0.19516559218106996</v>
      </c>
      <c r="D385" s="15">
        <v>0.39033118436213993</v>
      </c>
    </row>
    <row r="386" spans="1:4">
      <c r="A386" s="8"/>
      <c r="B386" s="6" t="s">
        <v>201</v>
      </c>
      <c r="C386" s="7"/>
      <c r="D386" s="15">
        <v>0.39033118436213993</v>
      </c>
    </row>
    <row r="387" spans="1:4">
      <c r="A387" s="8"/>
      <c r="B387" s="6" t="s">
        <v>15</v>
      </c>
      <c r="C387" s="6">
        <v>6.8613706289691184E-2</v>
      </c>
      <c r="D387" s="15">
        <v>6.8613706289691184E-2</v>
      </c>
    </row>
    <row r="388" spans="1:4">
      <c r="A388" s="8"/>
      <c r="B388" s="6" t="s">
        <v>199</v>
      </c>
      <c r="C388" s="7"/>
      <c r="D388" s="15">
        <v>6.8613706289691184E-2</v>
      </c>
    </row>
    <row r="389" spans="1:4">
      <c r="A389" s="6" t="s">
        <v>124</v>
      </c>
      <c r="B389" s="7"/>
      <c r="C389" s="7"/>
      <c r="D389" s="15">
        <v>4.8308224143951515</v>
      </c>
    </row>
    <row r="390" spans="1:4">
      <c r="A390" s="6" t="s">
        <v>34</v>
      </c>
      <c r="B390" s="6" t="s">
        <v>7</v>
      </c>
      <c r="C390" s="6">
        <v>0.42107267212750188</v>
      </c>
      <c r="D390" s="15">
        <v>1.2632180163825057</v>
      </c>
    </row>
    <row r="391" spans="1:4">
      <c r="A391" s="8"/>
      <c r="B391" s="6" t="s">
        <v>195</v>
      </c>
      <c r="C391" s="7"/>
      <c r="D391" s="15">
        <v>1.2632180163825057</v>
      </c>
    </row>
    <row r="392" spans="1:4">
      <c r="A392" s="8"/>
      <c r="B392" s="6" t="s">
        <v>11</v>
      </c>
      <c r="C392" s="6">
        <v>0.51222509119033965</v>
      </c>
      <c r="D392" s="15">
        <v>1.0244501823806793</v>
      </c>
    </row>
    <row r="393" spans="1:4">
      <c r="A393" s="8"/>
      <c r="B393" s="6" t="s">
        <v>202</v>
      </c>
      <c r="C393" s="7"/>
      <c r="D393" s="15">
        <v>1.0244501823806793</v>
      </c>
    </row>
    <row r="394" spans="1:4">
      <c r="A394" s="8"/>
      <c r="B394" s="6" t="s">
        <v>12</v>
      </c>
      <c r="C394" s="6">
        <v>5.1000774219948843E-2</v>
      </c>
      <c r="D394" s="15">
        <v>5.1000774219948843E-2</v>
      </c>
    </row>
    <row r="395" spans="1:4">
      <c r="A395" s="8"/>
      <c r="B395" s="6" t="s">
        <v>197</v>
      </c>
      <c r="C395" s="7"/>
      <c r="D395" s="15">
        <v>5.1000774219948843E-2</v>
      </c>
    </row>
    <row r="396" spans="1:4">
      <c r="A396" s="8"/>
      <c r="B396" s="6" t="s">
        <v>14</v>
      </c>
      <c r="C396" s="6">
        <v>6.9315961423868325E-2</v>
      </c>
      <c r="D396" s="15">
        <v>0.13863192284773665</v>
      </c>
    </row>
    <row r="397" spans="1:4">
      <c r="A397" s="8"/>
      <c r="B397" s="6" t="s">
        <v>201</v>
      </c>
      <c r="C397" s="7"/>
      <c r="D397" s="15">
        <v>0.13863192284773665</v>
      </c>
    </row>
    <row r="398" spans="1:4">
      <c r="A398" s="8"/>
      <c r="B398" s="6" t="s">
        <v>15</v>
      </c>
      <c r="C398" s="6">
        <v>7.2172316789908653E-2</v>
      </c>
      <c r="D398" s="15">
        <v>7.2172316789908653E-2</v>
      </c>
    </row>
    <row r="399" spans="1:4">
      <c r="A399" s="8"/>
      <c r="B399" s="6" t="s">
        <v>199</v>
      </c>
      <c r="C399" s="7"/>
      <c r="D399" s="15">
        <v>7.2172316789908653E-2</v>
      </c>
    </row>
    <row r="400" spans="1:4">
      <c r="A400" s="6" t="s">
        <v>125</v>
      </c>
      <c r="B400" s="7"/>
      <c r="C400" s="7"/>
      <c r="D400" s="15">
        <v>2.5494732126207791</v>
      </c>
    </row>
    <row r="401" spans="1:4">
      <c r="A401" s="6" t="s">
        <v>77</v>
      </c>
      <c r="B401" s="6" t="s">
        <v>7</v>
      </c>
      <c r="C401" s="6">
        <v>0.62789319451445502</v>
      </c>
      <c r="D401" s="15">
        <v>1.8836795835433651</v>
      </c>
    </row>
    <row r="402" spans="1:4">
      <c r="A402" s="8"/>
      <c r="B402" s="6" t="s">
        <v>195</v>
      </c>
      <c r="C402" s="7"/>
      <c r="D402" s="15">
        <v>1.8836795835433651</v>
      </c>
    </row>
    <row r="403" spans="1:4">
      <c r="A403" s="8"/>
      <c r="B403" s="6" t="s">
        <v>10</v>
      </c>
      <c r="C403" s="6">
        <v>1.0166710146952422</v>
      </c>
      <c r="D403" s="15">
        <v>2.0333420293904845</v>
      </c>
    </row>
    <row r="404" spans="1:4">
      <c r="A404" s="8"/>
      <c r="B404" s="6" t="s">
        <v>196</v>
      </c>
      <c r="C404" s="7"/>
      <c r="D404" s="15">
        <v>2.0333420293904845</v>
      </c>
    </row>
    <row r="405" spans="1:4">
      <c r="A405" s="8"/>
      <c r="B405" s="6" t="s">
        <v>12</v>
      </c>
      <c r="C405" s="6">
        <v>0.22992500982097186</v>
      </c>
      <c r="D405" s="15">
        <v>0.22992500982097186</v>
      </c>
    </row>
    <row r="406" spans="1:4">
      <c r="A406" s="8"/>
      <c r="B406" s="6" t="s">
        <v>197</v>
      </c>
      <c r="C406" s="7"/>
      <c r="D406" s="15">
        <v>0.22992500982097186</v>
      </c>
    </row>
    <row r="407" spans="1:4">
      <c r="A407" s="8"/>
      <c r="B407" s="6" t="s">
        <v>14</v>
      </c>
      <c r="C407" s="6">
        <v>0.20196848296296294</v>
      </c>
      <c r="D407" s="15">
        <v>0.40393696592592587</v>
      </c>
    </row>
    <row r="408" spans="1:4">
      <c r="A408" s="8"/>
      <c r="B408" s="6" t="s">
        <v>201</v>
      </c>
      <c r="C408" s="7"/>
      <c r="D408" s="15">
        <v>0.40393696592592587</v>
      </c>
    </row>
    <row r="409" spans="1:4">
      <c r="A409" s="8"/>
      <c r="B409" s="6" t="s">
        <v>15</v>
      </c>
      <c r="C409" s="6">
        <v>8.2017234971726846E-2</v>
      </c>
      <c r="D409" s="15">
        <v>8.2017234971726846E-2</v>
      </c>
    </row>
    <row r="410" spans="1:4">
      <c r="A410" s="8"/>
      <c r="B410" s="6" t="s">
        <v>199</v>
      </c>
      <c r="C410" s="7"/>
      <c r="D410" s="15">
        <v>8.2017234971726846E-2</v>
      </c>
    </row>
    <row r="411" spans="1:4">
      <c r="A411" s="6" t="s">
        <v>126</v>
      </c>
      <c r="B411" s="7"/>
      <c r="C411" s="7"/>
      <c r="D411" s="15">
        <v>4.6329008236524745</v>
      </c>
    </row>
    <row r="412" spans="1:4">
      <c r="A412" s="6" t="s">
        <v>78</v>
      </c>
      <c r="B412" s="6" t="s">
        <v>7</v>
      </c>
      <c r="C412" s="6">
        <v>0.25194325337286877</v>
      </c>
      <c r="D412" s="15">
        <v>0.75582976011860636</v>
      </c>
    </row>
    <row r="413" spans="1:4">
      <c r="A413" s="8"/>
      <c r="B413" s="6" t="s">
        <v>195</v>
      </c>
      <c r="C413" s="7"/>
      <c r="D413" s="15">
        <v>0.75582976011860636</v>
      </c>
    </row>
    <row r="414" spans="1:4">
      <c r="A414" s="8"/>
      <c r="B414" s="6" t="s">
        <v>10</v>
      </c>
      <c r="C414" s="6">
        <v>0.29374952136922738</v>
      </c>
      <c r="D414" s="15">
        <v>0.58749904273845477</v>
      </c>
    </row>
    <row r="415" spans="1:4">
      <c r="A415" s="8"/>
      <c r="B415" s="6" t="s">
        <v>196</v>
      </c>
      <c r="C415" s="7"/>
      <c r="D415" s="15">
        <v>0.58749904273845477</v>
      </c>
    </row>
    <row r="416" spans="1:4">
      <c r="A416" s="8"/>
      <c r="B416" s="6" t="s">
        <v>12</v>
      </c>
      <c r="C416" s="6">
        <v>5.7524860358056255E-2</v>
      </c>
      <c r="D416" s="15">
        <v>5.7524860358056255E-2</v>
      </c>
    </row>
    <row r="417" spans="1:4">
      <c r="A417" s="8"/>
      <c r="B417" s="6" t="s">
        <v>197</v>
      </c>
      <c r="C417" s="7"/>
      <c r="D417" s="15">
        <v>5.7524860358056255E-2</v>
      </c>
    </row>
    <row r="418" spans="1:4">
      <c r="A418" s="8"/>
      <c r="B418" s="6" t="s">
        <v>14</v>
      </c>
      <c r="C418" s="6">
        <v>5.0499236329218107E-2</v>
      </c>
      <c r="D418" s="15">
        <v>0.10099847265843621</v>
      </c>
    </row>
    <row r="419" spans="1:4">
      <c r="A419" s="8"/>
      <c r="B419" s="6" t="s">
        <v>201</v>
      </c>
      <c r="C419" s="7"/>
      <c r="D419" s="15">
        <v>0.10099847265843621</v>
      </c>
    </row>
    <row r="420" spans="1:4">
      <c r="A420" s="8"/>
      <c r="B420" s="6" t="s">
        <v>15</v>
      </c>
      <c r="C420" s="6">
        <v>4.3118161879077854E-2</v>
      </c>
      <c r="D420" s="15">
        <v>4.3118161879077854E-2</v>
      </c>
    </row>
    <row r="421" spans="1:4">
      <c r="A421" s="8"/>
      <c r="B421" s="6" t="s">
        <v>199</v>
      </c>
      <c r="C421" s="7"/>
      <c r="D421" s="15">
        <v>4.3118161879077854E-2</v>
      </c>
    </row>
    <row r="422" spans="1:4">
      <c r="A422" s="6" t="s">
        <v>127</v>
      </c>
      <c r="B422" s="7"/>
      <c r="C422" s="7"/>
      <c r="D422" s="15">
        <v>1.5449702977526316</v>
      </c>
    </row>
    <row r="423" spans="1:4">
      <c r="A423" s="6" t="s">
        <v>32</v>
      </c>
      <c r="B423" s="6" t="s">
        <v>9</v>
      </c>
      <c r="C423" s="6">
        <v>0.94742646182357315</v>
      </c>
      <c r="D423" s="15">
        <v>2.8422793854707193</v>
      </c>
    </row>
    <row r="424" spans="1:4">
      <c r="A424" s="8"/>
      <c r="B424" s="6" t="s">
        <v>200</v>
      </c>
      <c r="C424" s="7"/>
      <c r="D424" s="15">
        <v>2.8422793854707193</v>
      </c>
    </row>
    <row r="425" spans="1:4">
      <c r="A425" s="8"/>
      <c r="B425" s="6" t="s">
        <v>11</v>
      </c>
      <c r="C425" s="6">
        <v>0.8571284643596716</v>
      </c>
      <c r="D425" s="15">
        <v>1.7142569287193432</v>
      </c>
    </row>
    <row r="426" spans="1:4">
      <c r="A426" s="8"/>
      <c r="B426" s="6" t="s">
        <v>202</v>
      </c>
      <c r="C426" s="7"/>
      <c r="D426" s="15">
        <v>1.7142569287193432</v>
      </c>
    </row>
    <row r="427" spans="1:4">
      <c r="A427" s="8"/>
      <c r="B427" s="6" t="s">
        <v>12</v>
      </c>
      <c r="C427" s="6">
        <v>0.18909027708439896</v>
      </c>
      <c r="D427" s="15">
        <v>0.18909027708439896</v>
      </c>
    </row>
    <row r="428" spans="1:4">
      <c r="A428" s="8"/>
      <c r="B428" s="6" t="s">
        <v>197</v>
      </c>
      <c r="C428" s="7"/>
      <c r="D428" s="15">
        <v>0.18909027708439896</v>
      </c>
    </row>
    <row r="429" spans="1:4">
      <c r="A429" s="8"/>
      <c r="B429" s="6" t="s">
        <v>14</v>
      </c>
      <c r="C429" s="6">
        <v>0.20466241769547328</v>
      </c>
      <c r="D429" s="15">
        <v>0.40932483539094655</v>
      </c>
    </row>
    <row r="430" spans="1:4">
      <c r="A430" s="8"/>
      <c r="B430" s="6" t="s">
        <v>201</v>
      </c>
      <c r="C430" s="7"/>
      <c r="D430" s="15">
        <v>0.40932483539094655</v>
      </c>
    </row>
    <row r="431" spans="1:4">
      <c r="A431" s="8"/>
      <c r="B431" s="6" t="s">
        <v>15</v>
      </c>
      <c r="C431" s="6">
        <v>0.11389225306655068</v>
      </c>
      <c r="D431" s="15">
        <v>0.11389225306655068</v>
      </c>
    </row>
    <row r="432" spans="1:4">
      <c r="A432" s="8"/>
      <c r="B432" s="6" t="s">
        <v>199</v>
      </c>
      <c r="C432" s="7"/>
      <c r="D432" s="15">
        <v>0.11389225306655068</v>
      </c>
    </row>
    <row r="433" spans="1:4">
      <c r="A433" s="6" t="s">
        <v>128</v>
      </c>
      <c r="B433" s="7"/>
      <c r="C433" s="7"/>
      <c r="D433" s="15">
        <v>5.2688436797319591</v>
      </c>
    </row>
    <row r="434" spans="1:4">
      <c r="A434" s="6" t="s">
        <v>33</v>
      </c>
      <c r="B434" s="6" t="s">
        <v>9</v>
      </c>
      <c r="C434" s="6">
        <v>0.81973285396590057</v>
      </c>
      <c r="D434" s="15">
        <v>2.4591985618977015</v>
      </c>
    </row>
    <row r="435" spans="1:4">
      <c r="A435" s="8"/>
      <c r="B435" s="6" t="s">
        <v>200</v>
      </c>
      <c r="C435" s="7"/>
      <c r="D435" s="15">
        <v>2.4591985618977015</v>
      </c>
    </row>
    <row r="436" spans="1:4">
      <c r="A436" s="8"/>
      <c r="B436" s="6" t="s">
        <v>10</v>
      </c>
      <c r="C436" s="6">
        <v>0.32826867553204764</v>
      </c>
      <c r="D436" s="15">
        <v>0.65653735106409528</v>
      </c>
    </row>
    <row r="437" spans="1:4">
      <c r="A437" s="8"/>
      <c r="B437" s="6" t="s">
        <v>196</v>
      </c>
      <c r="C437" s="7"/>
      <c r="D437" s="15">
        <v>0.65653735106409528</v>
      </c>
    </row>
    <row r="438" spans="1:4">
      <c r="A438" s="8"/>
      <c r="B438" s="6" t="s">
        <v>12</v>
      </c>
      <c r="C438" s="6">
        <v>6.8620475959079302E-2</v>
      </c>
      <c r="D438" s="15">
        <v>6.8620475959079302E-2</v>
      </c>
    </row>
    <row r="439" spans="1:4">
      <c r="A439" s="8"/>
      <c r="B439" s="6" t="s">
        <v>197</v>
      </c>
      <c r="C439" s="7"/>
      <c r="D439" s="15">
        <v>6.8620475959079302E-2</v>
      </c>
    </row>
    <row r="440" spans="1:4">
      <c r="A440" s="8"/>
      <c r="B440" s="6" t="s">
        <v>13</v>
      </c>
      <c r="C440" s="6">
        <v>7.8884326502057622E-2</v>
      </c>
      <c r="D440" s="15">
        <v>0.15776865300411524</v>
      </c>
    </row>
    <row r="441" spans="1:4">
      <c r="A441" s="8"/>
      <c r="B441" s="6" t="s">
        <v>198</v>
      </c>
      <c r="C441" s="7"/>
      <c r="D441" s="15">
        <v>0.15776865300411524</v>
      </c>
    </row>
    <row r="442" spans="1:4">
      <c r="A442" s="8"/>
      <c r="B442" s="6" t="s">
        <v>15</v>
      </c>
      <c r="C442" s="6">
        <v>0.1250234229665072</v>
      </c>
      <c r="D442" s="15">
        <v>0.1250234229665072</v>
      </c>
    </row>
    <row r="443" spans="1:4">
      <c r="A443" s="8"/>
      <c r="B443" s="6" t="s">
        <v>199</v>
      </c>
      <c r="C443" s="7"/>
      <c r="D443" s="15">
        <v>0.1250234229665072</v>
      </c>
    </row>
    <row r="444" spans="1:4">
      <c r="A444" s="6" t="s">
        <v>129</v>
      </c>
      <c r="B444" s="7"/>
      <c r="C444" s="7"/>
      <c r="D444" s="15">
        <v>3.4671484648914985</v>
      </c>
    </row>
    <row r="445" spans="1:4">
      <c r="A445" s="6" t="s">
        <v>20</v>
      </c>
      <c r="B445" s="6" t="s">
        <v>7</v>
      </c>
      <c r="C445" s="6">
        <v>1.3848570555967386</v>
      </c>
      <c r="D445" s="15">
        <v>4.1545711667902161</v>
      </c>
    </row>
    <row r="446" spans="1:4">
      <c r="A446" s="8"/>
      <c r="B446" s="6" t="s">
        <v>195</v>
      </c>
      <c r="C446" s="7"/>
      <c r="D446" s="15">
        <v>4.1545711667902161</v>
      </c>
    </row>
    <row r="447" spans="1:4">
      <c r="A447" s="8"/>
      <c r="B447" s="6" t="s">
        <v>11</v>
      </c>
      <c r="C447" s="6">
        <v>5.260710750729773</v>
      </c>
      <c r="D447" s="15">
        <v>10.521421501459546</v>
      </c>
    </row>
    <row r="448" spans="1:4">
      <c r="A448" s="8"/>
      <c r="B448" s="6" t="s">
        <v>202</v>
      </c>
      <c r="C448" s="7"/>
      <c r="D448" s="15">
        <v>10.521421501459546</v>
      </c>
    </row>
    <row r="449" spans="1:4">
      <c r="A449" s="8"/>
      <c r="B449" s="6" t="s">
        <v>12</v>
      </c>
      <c r="C449" s="6">
        <v>0.42438063759590794</v>
      </c>
      <c r="D449" s="15">
        <v>0.42438063759590794</v>
      </c>
    </row>
    <row r="450" spans="1:4">
      <c r="A450" s="8"/>
      <c r="B450" s="6" t="s">
        <v>197</v>
      </c>
      <c r="C450" s="7"/>
      <c r="D450" s="15">
        <v>0.42438063759590794</v>
      </c>
    </row>
    <row r="451" spans="1:4">
      <c r="A451" s="8"/>
      <c r="B451" s="6" t="s">
        <v>13</v>
      </c>
      <c r="C451" s="6">
        <v>0.40679173720164613</v>
      </c>
      <c r="D451" s="15">
        <v>0.81358347440329226</v>
      </c>
    </row>
    <row r="452" spans="1:4">
      <c r="A452" s="8"/>
      <c r="B452" s="6" t="s">
        <v>198</v>
      </c>
      <c r="C452" s="7"/>
      <c r="D452" s="15">
        <v>0.81358347440329226</v>
      </c>
    </row>
    <row r="453" spans="1:4">
      <c r="A453" s="8"/>
      <c r="B453" s="6" t="s">
        <v>15</v>
      </c>
      <c r="C453" s="6">
        <v>0.21084397137886038</v>
      </c>
      <c r="D453" s="15">
        <v>0.21084397137886038</v>
      </c>
    </row>
    <row r="454" spans="1:4">
      <c r="A454" s="8"/>
      <c r="B454" s="6" t="s">
        <v>199</v>
      </c>
      <c r="C454" s="7"/>
      <c r="D454" s="15">
        <v>0.21084397137886038</v>
      </c>
    </row>
    <row r="455" spans="1:4">
      <c r="A455" s="6" t="s">
        <v>130</v>
      </c>
      <c r="B455" s="7"/>
      <c r="C455" s="7"/>
      <c r="D455" s="15">
        <v>16.124800751627824</v>
      </c>
    </row>
    <row r="456" spans="1:4">
      <c r="A456" s="6" t="s">
        <v>79</v>
      </c>
      <c r="B456" s="6" t="s">
        <v>7</v>
      </c>
      <c r="C456" s="6">
        <v>0.41943843854707186</v>
      </c>
      <c r="D456" s="15">
        <v>1.2583153156412155</v>
      </c>
    </row>
    <row r="457" spans="1:4">
      <c r="A457" s="8"/>
      <c r="B457" s="6" t="s">
        <v>195</v>
      </c>
      <c r="C457" s="7"/>
      <c r="D457" s="15">
        <v>1.2583153156412155</v>
      </c>
    </row>
    <row r="458" spans="1:4">
      <c r="A458" s="8"/>
      <c r="B458" s="6" t="s">
        <v>11</v>
      </c>
      <c r="C458" s="6">
        <v>0.73757092936802982</v>
      </c>
      <c r="D458" s="15">
        <v>1.4751418587360596</v>
      </c>
    </row>
    <row r="459" spans="1:4">
      <c r="A459" s="8"/>
      <c r="B459" s="6" t="s">
        <v>202</v>
      </c>
      <c r="C459" s="7"/>
      <c r="D459" s="15">
        <v>1.4751418587360596</v>
      </c>
    </row>
    <row r="460" spans="1:4">
      <c r="A460" s="8"/>
      <c r="B460" s="6" t="s">
        <v>12</v>
      </c>
      <c r="C460" s="6">
        <v>5.9032790843989762E-2</v>
      </c>
      <c r="D460" s="15">
        <v>5.9032790843989762E-2</v>
      </c>
    </row>
    <row r="461" spans="1:4">
      <c r="A461" s="8"/>
      <c r="B461" s="6" t="s">
        <v>197</v>
      </c>
      <c r="C461" s="7"/>
      <c r="D461" s="15">
        <v>5.9032790843989762E-2</v>
      </c>
    </row>
    <row r="462" spans="1:4">
      <c r="A462" s="8"/>
      <c r="B462" s="6" t="s">
        <v>14</v>
      </c>
      <c r="C462" s="6">
        <v>5.6429262938271593E-2</v>
      </c>
      <c r="D462" s="15">
        <v>0.11285852587654319</v>
      </c>
    </row>
    <row r="463" spans="1:4">
      <c r="A463" s="8"/>
      <c r="B463" s="6" t="s">
        <v>201</v>
      </c>
      <c r="C463" s="7"/>
      <c r="D463" s="15">
        <v>0.11285852587654319</v>
      </c>
    </row>
    <row r="464" spans="1:4">
      <c r="A464" s="8"/>
      <c r="B464" s="6" t="s">
        <v>15</v>
      </c>
      <c r="C464" s="6">
        <v>4.4025792640278387E-2</v>
      </c>
      <c r="D464" s="15">
        <v>4.4025792640278387E-2</v>
      </c>
    </row>
    <row r="465" spans="1:4">
      <c r="A465" s="8"/>
      <c r="B465" s="6" t="s">
        <v>199</v>
      </c>
      <c r="C465" s="7"/>
      <c r="D465" s="15">
        <v>4.4025792640278387E-2</v>
      </c>
    </row>
    <row r="466" spans="1:4">
      <c r="A466" s="6" t="s">
        <v>131</v>
      </c>
      <c r="B466" s="7"/>
      <c r="C466" s="7"/>
      <c r="D466" s="15">
        <v>2.9493742837380861</v>
      </c>
    </row>
    <row r="467" spans="1:4">
      <c r="A467" s="6" t="s">
        <v>26</v>
      </c>
      <c r="B467" s="6" t="s">
        <v>7</v>
      </c>
      <c r="C467" s="6">
        <v>0.74840593031875469</v>
      </c>
      <c r="D467" s="15">
        <v>2.2452177909562643</v>
      </c>
    </row>
    <row r="468" spans="1:4">
      <c r="A468" s="8"/>
      <c r="B468" s="6" t="s">
        <v>195</v>
      </c>
      <c r="C468" s="7"/>
      <c r="D468" s="15">
        <v>2.2452177909562643</v>
      </c>
    </row>
    <row r="469" spans="1:4">
      <c r="A469" s="8"/>
      <c r="B469" s="6" t="s">
        <v>10</v>
      </c>
      <c r="C469" s="6">
        <v>2.8827752486215412</v>
      </c>
      <c r="D469" s="15">
        <v>5.7655504972430824</v>
      </c>
    </row>
    <row r="470" spans="1:4">
      <c r="A470" s="8"/>
      <c r="B470" s="6" t="s">
        <v>196</v>
      </c>
      <c r="C470" s="7"/>
      <c r="D470" s="15">
        <v>5.7655504972430824</v>
      </c>
    </row>
    <row r="471" spans="1:4">
      <c r="A471" s="8"/>
      <c r="B471" s="6" t="s">
        <v>12</v>
      </c>
      <c r="C471" s="6">
        <v>0.34424182230179035</v>
      </c>
      <c r="D471" s="15">
        <v>0.34424182230179035</v>
      </c>
    </row>
    <row r="472" spans="1:4">
      <c r="A472" s="8"/>
      <c r="B472" s="6" t="s">
        <v>197</v>
      </c>
      <c r="C472" s="7"/>
      <c r="D472" s="15">
        <v>0.34424182230179035</v>
      </c>
    </row>
    <row r="473" spans="1:4">
      <c r="A473" s="8"/>
      <c r="B473" s="6" t="s">
        <v>13</v>
      </c>
      <c r="C473" s="6">
        <v>0.56870822123456799</v>
      </c>
      <c r="D473" s="15">
        <v>1.137416442469136</v>
      </c>
    </row>
    <row r="474" spans="1:4">
      <c r="A474" s="8"/>
      <c r="B474" s="6" t="s">
        <v>198</v>
      </c>
      <c r="C474" s="7"/>
      <c r="D474" s="15">
        <v>1.137416442469136</v>
      </c>
    </row>
    <row r="475" spans="1:4">
      <c r="A475" s="8"/>
      <c r="B475" s="6" t="s">
        <v>15</v>
      </c>
      <c r="C475" s="6">
        <v>0.21739216154849933</v>
      </c>
      <c r="D475" s="15">
        <v>0.21739216154849933</v>
      </c>
    </row>
    <row r="476" spans="1:4">
      <c r="A476" s="8"/>
      <c r="B476" s="6" t="s">
        <v>199</v>
      </c>
      <c r="C476" s="7"/>
      <c r="D476" s="15">
        <v>0.21739216154849933</v>
      </c>
    </row>
    <row r="477" spans="1:4">
      <c r="A477" s="6" t="s">
        <v>132</v>
      </c>
      <c r="B477" s="7"/>
      <c r="C477" s="7"/>
      <c r="D477" s="15">
        <v>9.7098187145187715</v>
      </c>
    </row>
    <row r="478" spans="1:4">
      <c r="A478" s="6" t="s">
        <v>27</v>
      </c>
      <c r="B478" s="6" t="s">
        <v>9</v>
      </c>
      <c r="C478" s="6">
        <v>0.58407621756856931</v>
      </c>
      <c r="D478" s="15">
        <v>1.7522286527057078</v>
      </c>
    </row>
    <row r="479" spans="1:4">
      <c r="A479" s="8"/>
      <c r="B479" s="6" t="s">
        <v>200</v>
      </c>
      <c r="C479" s="7"/>
      <c r="D479" s="15">
        <v>1.7522286527057078</v>
      </c>
    </row>
    <row r="480" spans="1:4">
      <c r="A480" s="8"/>
      <c r="B480" s="6" t="s">
        <v>11</v>
      </c>
      <c r="C480" s="6">
        <v>0.79387655048526751</v>
      </c>
      <c r="D480" s="15">
        <v>1.587753100970535</v>
      </c>
    </row>
    <row r="481" spans="1:4">
      <c r="A481" s="8"/>
      <c r="B481" s="6" t="s">
        <v>202</v>
      </c>
      <c r="C481" s="7"/>
      <c r="D481" s="15">
        <v>1.587753100970535</v>
      </c>
    </row>
    <row r="482" spans="1:4">
      <c r="A482" s="8"/>
      <c r="B482" s="6" t="s">
        <v>12</v>
      </c>
      <c r="C482" s="6">
        <v>8.1081742455242981E-2</v>
      </c>
      <c r="D482" s="15">
        <v>8.1081742455242981E-2</v>
      </c>
    </row>
    <row r="483" spans="1:4">
      <c r="A483" s="8"/>
      <c r="B483" s="6" t="s">
        <v>197</v>
      </c>
      <c r="C483" s="7"/>
      <c r="D483" s="15">
        <v>8.1081742455242981E-2</v>
      </c>
    </row>
    <row r="484" spans="1:4">
      <c r="A484" s="8"/>
      <c r="B484" s="6" t="s">
        <v>14</v>
      </c>
      <c r="C484" s="6">
        <v>0.14300249884773664</v>
      </c>
      <c r="D484" s="15">
        <v>0.28600499769547327</v>
      </c>
    </row>
    <row r="485" spans="1:4">
      <c r="A485" s="8"/>
      <c r="B485" s="6" t="s">
        <v>201</v>
      </c>
      <c r="C485" s="7"/>
      <c r="D485" s="15">
        <v>0.28600499769547327</v>
      </c>
    </row>
    <row r="486" spans="1:4">
      <c r="A486" s="8"/>
      <c r="B486" s="6" t="s">
        <v>15</v>
      </c>
      <c r="C486" s="6">
        <v>0.13230220896041761</v>
      </c>
      <c r="D486" s="15">
        <v>0.13230220896041761</v>
      </c>
    </row>
    <row r="487" spans="1:4">
      <c r="A487" s="8"/>
      <c r="B487" s="6" t="s">
        <v>199</v>
      </c>
      <c r="C487" s="7"/>
      <c r="D487" s="15">
        <v>0.13230220896041761</v>
      </c>
    </row>
    <row r="488" spans="1:4">
      <c r="A488" s="6" t="s">
        <v>133</v>
      </c>
      <c r="B488" s="7"/>
      <c r="C488" s="7"/>
      <c r="D488" s="15">
        <v>3.8393707027873769</v>
      </c>
    </row>
    <row r="489" spans="1:4">
      <c r="A489" s="6" t="s">
        <v>21</v>
      </c>
      <c r="B489" s="6" t="s">
        <v>9</v>
      </c>
      <c r="C489" s="6">
        <v>1.2554412698295032</v>
      </c>
      <c r="D489" s="15">
        <v>3.7663238094885099</v>
      </c>
    </row>
    <row r="490" spans="1:4">
      <c r="A490" s="8"/>
      <c r="B490" s="6" t="s">
        <v>200</v>
      </c>
      <c r="C490" s="7"/>
      <c r="D490" s="15">
        <v>3.7663238094885099</v>
      </c>
    </row>
    <row r="491" spans="1:4">
      <c r="A491" s="8"/>
      <c r="B491" s="6" t="s">
        <v>11</v>
      </c>
      <c r="C491" s="6">
        <v>7.8587138095356908</v>
      </c>
      <c r="D491" s="15">
        <v>15.717427619071382</v>
      </c>
    </row>
    <row r="492" spans="1:4">
      <c r="A492" s="8"/>
      <c r="B492" s="6" t="s">
        <v>202</v>
      </c>
      <c r="C492" s="7"/>
      <c r="D492" s="15">
        <v>15.717427619071382</v>
      </c>
    </row>
    <row r="493" spans="1:4">
      <c r="A493" s="8"/>
      <c r="B493" s="6" t="s">
        <v>12</v>
      </c>
      <c r="C493" s="6">
        <v>0.43337860777493609</v>
      </c>
      <c r="D493" s="15">
        <v>0.43337860777493609</v>
      </c>
    </row>
    <row r="494" spans="1:4">
      <c r="A494" s="8"/>
      <c r="B494" s="6" t="s">
        <v>197</v>
      </c>
      <c r="C494" s="7"/>
      <c r="D494" s="15">
        <v>0.43337860777493609</v>
      </c>
    </row>
    <row r="495" spans="1:4">
      <c r="A495" s="8"/>
      <c r="B495" s="6" t="s">
        <v>13</v>
      </c>
      <c r="C495" s="6">
        <v>1.1938926395061729</v>
      </c>
      <c r="D495" s="15">
        <v>2.3877852790123457</v>
      </c>
    </row>
    <row r="496" spans="1:4">
      <c r="A496" s="8"/>
      <c r="B496" s="6" t="s">
        <v>198</v>
      </c>
      <c r="C496" s="7"/>
      <c r="D496" s="15">
        <v>2.3877852790123457</v>
      </c>
    </row>
    <row r="497" spans="1:4">
      <c r="A497" s="8"/>
      <c r="B497" s="6" t="s">
        <v>15</v>
      </c>
      <c r="C497" s="6">
        <v>0.40608211039582437</v>
      </c>
      <c r="D497" s="15">
        <v>0.40608211039582437</v>
      </c>
    </row>
    <row r="498" spans="1:4">
      <c r="A498" s="8"/>
      <c r="B498" s="6" t="s">
        <v>199</v>
      </c>
      <c r="C498" s="7"/>
      <c r="D498" s="15">
        <v>0.40608211039582437</v>
      </c>
    </row>
    <row r="499" spans="1:4">
      <c r="A499" s="6" t="s">
        <v>134</v>
      </c>
      <c r="B499" s="7"/>
      <c r="C499" s="7"/>
      <c r="D499" s="15">
        <v>22.710997425742999</v>
      </c>
    </row>
    <row r="500" spans="1:4">
      <c r="A500" s="6" t="s">
        <v>22</v>
      </c>
      <c r="B500" s="6" t="s">
        <v>7</v>
      </c>
      <c r="C500" s="6">
        <v>0.69683210044477395</v>
      </c>
      <c r="D500" s="15">
        <v>2.0904963013343218</v>
      </c>
    </row>
    <row r="501" spans="1:4">
      <c r="A501" s="8"/>
      <c r="B501" s="6" t="s">
        <v>195</v>
      </c>
      <c r="C501" s="7"/>
      <c r="D501" s="15">
        <v>2.0904963013343218</v>
      </c>
    </row>
    <row r="502" spans="1:4">
      <c r="A502" s="8"/>
      <c r="B502" s="6" t="s">
        <v>10</v>
      </c>
      <c r="C502" s="6">
        <v>2.1656092687308197</v>
      </c>
      <c r="D502" s="15">
        <v>4.3312185374616394</v>
      </c>
    </row>
    <row r="503" spans="1:4">
      <c r="A503" s="8"/>
      <c r="B503" s="6" t="s">
        <v>196</v>
      </c>
      <c r="C503" s="7"/>
      <c r="D503" s="15">
        <v>4.3312185374616394</v>
      </c>
    </row>
    <row r="504" spans="1:4">
      <c r="A504" s="8"/>
      <c r="B504" s="6" t="s">
        <v>12</v>
      </c>
      <c r="C504" s="6">
        <v>0.1606212856265985</v>
      </c>
      <c r="D504" s="15">
        <v>0.1606212856265985</v>
      </c>
    </row>
    <row r="505" spans="1:4">
      <c r="A505" s="8"/>
      <c r="B505" s="6" t="s">
        <v>197</v>
      </c>
      <c r="C505" s="7"/>
      <c r="D505" s="15">
        <v>0.1606212856265985</v>
      </c>
    </row>
    <row r="506" spans="1:4">
      <c r="A506" s="8"/>
      <c r="B506" s="6" t="s">
        <v>13</v>
      </c>
      <c r="C506" s="6">
        <v>0.37191708000000007</v>
      </c>
      <c r="D506" s="15">
        <v>0.74383416000000013</v>
      </c>
    </row>
    <row r="507" spans="1:4">
      <c r="A507" s="8"/>
      <c r="B507" s="6" t="s">
        <v>198</v>
      </c>
      <c r="C507" s="7"/>
      <c r="D507" s="15">
        <v>0.74383416000000013</v>
      </c>
    </row>
    <row r="508" spans="1:4">
      <c r="A508" s="8"/>
      <c r="B508" s="6" t="s">
        <v>15</v>
      </c>
      <c r="C508" s="6">
        <v>0.22974535389299694</v>
      </c>
      <c r="D508" s="15">
        <v>0.22974535389299694</v>
      </c>
    </row>
    <row r="509" spans="1:4">
      <c r="A509" s="8"/>
      <c r="B509" s="6" t="s">
        <v>199</v>
      </c>
      <c r="C509" s="7"/>
      <c r="D509" s="15">
        <v>0.22974535389299694</v>
      </c>
    </row>
    <row r="510" spans="1:4">
      <c r="A510" s="6" t="s">
        <v>135</v>
      </c>
      <c r="B510" s="7"/>
      <c r="C510" s="7"/>
      <c r="D510" s="15">
        <v>7.5559156383155575</v>
      </c>
    </row>
    <row r="511" spans="1:4">
      <c r="A511" s="6" t="s">
        <v>18</v>
      </c>
      <c r="B511" s="6" t="s">
        <v>7</v>
      </c>
      <c r="C511" s="6">
        <v>0.17151737086730917</v>
      </c>
      <c r="D511" s="15">
        <v>0.51455211260192746</v>
      </c>
    </row>
    <row r="512" spans="1:4">
      <c r="A512" s="8"/>
      <c r="B512" s="6" t="s">
        <v>195</v>
      </c>
      <c r="C512" s="7"/>
      <c r="D512" s="15">
        <v>0.51455211260192746</v>
      </c>
    </row>
    <row r="513" spans="1:4">
      <c r="A513" s="8"/>
      <c r="B513" s="6" t="s">
        <v>10</v>
      </c>
      <c r="C513" s="6">
        <v>9.7146033332501691</v>
      </c>
      <c r="D513" s="15">
        <v>19.429206666500338</v>
      </c>
    </row>
    <row r="514" spans="1:4">
      <c r="A514" s="8"/>
      <c r="B514" s="6" t="s">
        <v>196</v>
      </c>
      <c r="C514" s="7"/>
      <c r="D514" s="15">
        <v>19.429206666500338</v>
      </c>
    </row>
    <row r="515" spans="1:4">
      <c r="A515" s="8"/>
      <c r="B515" s="6" t="s">
        <v>12</v>
      </c>
      <c r="C515" s="6">
        <v>0.37781263657288999</v>
      </c>
      <c r="D515" s="15">
        <v>0.37781263657288999</v>
      </c>
    </row>
    <row r="516" spans="1:4">
      <c r="A516" s="8"/>
      <c r="B516" s="6" t="s">
        <v>197</v>
      </c>
      <c r="C516" s="7"/>
      <c r="D516" s="15">
        <v>0.37781263657288999</v>
      </c>
    </row>
    <row r="517" spans="1:4">
      <c r="A517" s="8"/>
      <c r="B517" s="6" t="s">
        <v>13</v>
      </c>
      <c r="C517" s="6">
        <v>0.41932213201646096</v>
      </c>
      <c r="D517" s="15">
        <v>0.83864426403292192</v>
      </c>
    </row>
    <row r="518" spans="1:4">
      <c r="A518" s="8"/>
      <c r="B518" s="6" t="s">
        <v>198</v>
      </c>
      <c r="C518" s="7"/>
      <c r="D518" s="15">
        <v>0.83864426403292192</v>
      </c>
    </row>
    <row r="519" spans="1:4">
      <c r="A519" s="8"/>
      <c r="B519" s="6" t="s">
        <v>15</v>
      </c>
      <c r="C519" s="6">
        <v>0.31425075676381037</v>
      </c>
      <c r="D519" s="15">
        <v>0.31425075676381037</v>
      </c>
    </row>
    <row r="520" spans="1:4">
      <c r="A520" s="8"/>
      <c r="B520" s="6" t="s">
        <v>199</v>
      </c>
      <c r="C520" s="7"/>
      <c r="D520" s="15">
        <v>0.31425075676381037</v>
      </c>
    </row>
    <row r="521" spans="1:4">
      <c r="A521" s="6" t="s">
        <v>136</v>
      </c>
      <c r="B521" s="7"/>
      <c r="C521" s="7"/>
      <c r="D521" s="15">
        <v>21.474466436471889</v>
      </c>
    </row>
    <row r="522" spans="1:4">
      <c r="A522" s="6" t="s">
        <v>19</v>
      </c>
      <c r="B522" s="6" t="s">
        <v>9</v>
      </c>
      <c r="C522" s="6">
        <v>0.35411200266864346</v>
      </c>
      <c r="D522" s="15">
        <v>1.0623360080059303</v>
      </c>
    </row>
    <row r="523" spans="1:4">
      <c r="A523" s="8"/>
      <c r="B523" s="6" t="s">
        <v>200</v>
      </c>
      <c r="C523" s="7"/>
      <c r="D523" s="15">
        <v>1.0623360080059303</v>
      </c>
    </row>
    <row r="524" spans="1:4">
      <c r="A524" s="8"/>
      <c r="B524" s="6" t="s">
        <v>11</v>
      </c>
      <c r="C524" s="6">
        <v>4.0906366857114342</v>
      </c>
      <c r="D524" s="15">
        <v>8.1812733714228685</v>
      </c>
    </row>
    <row r="525" spans="1:4">
      <c r="A525" s="8"/>
      <c r="B525" s="6" t="s">
        <v>202</v>
      </c>
      <c r="C525" s="7"/>
      <c r="D525" s="15">
        <v>8.1812733714228685</v>
      </c>
    </row>
    <row r="526" spans="1:4">
      <c r="A526" s="8"/>
      <c r="B526" s="6" t="s">
        <v>12</v>
      </c>
      <c r="C526" s="6">
        <v>0.25248381964194372</v>
      </c>
      <c r="D526" s="15">
        <v>0.25248381964194372</v>
      </c>
    </row>
    <row r="527" spans="1:4">
      <c r="A527" s="8"/>
      <c r="B527" s="6" t="s">
        <v>197</v>
      </c>
      <c r="C527" s="7"/>
      <c r="D527" s="15">
        <v>0.25248381964194372</v>
      </c>
    </row>
    <row r="528" spans="1:4">
      <c r="A528" s="8"/>
      <c r="B528" s="6" t="s">
        <v>13</v>
      </c>
      <c r="C528" s="6">
        <v>0.33333384098765434</v>
      </c>
      <c r="D528" s="15">
        <v>0.66666768197530868</v>
      </c>
    </row>
    <row r="529" spans="1:4">
      <c r="A529" s="8"/>
      <c r="B529" s="6" t="s">
        <v>198</v>
      </c>
      <c r="C529" s="7"/>
      <c r="D529" s="15">
        <v>0.66666768197530868</v>
      </c>
    </row>
    <row r="530" spans="1:4">
      <c r="A530" s="8"/>
      <c r="B530" s="6" t="s">
        <v>15</v>
      </c>
      <c r="C530" s="6">
        <v>0.24686403418877775</v>
      </c>
      <c r="D530" s="15">
        <v>0.24686403418877775</v>
      </c>
    </row>
    <row r="531" spans="1:4">
      <c r="A531" s="8"/>
      <c r="B531" s="6" t="s">
        <v>199</v>
      </c>
      <c r="C531" s="7"/>
      <c r="D531" s="15">
        <v>0.24686403418877775</v>
      </c>
    </row>
    <row r="532" spans="1:4">
      <c r="A532" s="6" t="s">
        <v>137</v>
      </c>
      <c r="B532" s="7"/>
      <c r="C532" s="7"/>
      <c r="D532" s="15">
        <v>10.409624915234829</v>
      </c>
    </row>
    <row r="533" spans="1:4">
      <c r="A533" s="6" t="s">
        <v>16</v>
      </c>
      <c r="B533" s="6" t="s">
        <v>7</v>
      </c>
      <c r="C533" s="6">
        <v>1.8867387116382506</v>
      </c>
      <c r="D533" s="15">
        <v>5.6602161349147515</v>
      </c>
    </row>
    <row r="534" spans="1:4">
      <c r="A534" s="8"/>
      <c r="B534" s="6" t="s">
        <v>195</v>
      </c>
      <c r="C534" s="7"/>
      <c r="D534" s="15">
        <v>5.6602161349147515</v>
      </c>
    </row>
    <row r="535" spans="1:4">
      <c r="A535" s="8"/>
      <c r="B535" s="6" t="s">
        <v>11</v>
      </c>
      <c r="C535" s="6">
        <v>1.0717956622838751</v>
      </c>
      <c r="D535" s="15">
        <v>2.1435913245677503</v>
      </c>
    </row>
    <row r="536" spans="1:4">
      <c r="A536" s="8"/>
      <c r="B536" s="6" t="s">
        <v>202</v>
      </c>
      <c r="C536" s="7"/>
      <c r="D536" s="15">
        <v>2.1435913245677503</v>
      </c>
    </row>
    <row r="537" spans="1:4">
      <c r="A537" s="8"/>
      <c r="B537" s="6" t="s">
        <v>12</v>
      </c>
      <c r="C537" s="6">
        <v>0.35026839953964201</v>
      </c>
      <c r="D537" s="15">
        <v>0.35026839953964201</v>
      </c>
    </row>
    <row r="538" spans="1:4">
      <c r="A538" s="8"/>
      <c r="B538" s="6" t="s">
        <v>197</v>
      </c>
      <c r="C538" s="7"/>
      <c r="D538" s="15">
        <v>0.35026839953964201</v>
      </c>
    </row>
    <row r="539" spans="1:4">
      <c r="A539" s="8"/>
      <c r="B539" s="6" t="s">
        <v>13</v>
      </c>
      <c r="C539" s="6">
        <v>0.32101445851851851</v>
      </c>
      <c r="D539" s="15">
        <v>0.64202891703703702</v>
      </c>
    </row>
    <row r="540" spans="1:4">
      <c r="A540" s="8"/>
      <c r="B540" s="6" t="s">
        <v>198</v>
      </c>
      <c r="C540" s="7"/>
      <c r="D540" s="15">
        <v>0.64202891703703702</v>
      </c>
    </row>
    <row r="541" spans="1:4">
      <c r="A541" s="8"/>
      <c r="B541" s="6" t="s">
        <v>15</v>
      </c>
      <c r="C541" s="6">
        <v>0.26920631396259248</v>
      </c>
      <c r="D541" s="15">
        <v>0.26920631396259248</v>
      </c>
    </row>
    <row r="542" spans="1:4">
      <c r="A542" s="8"/>
      <c r="B542" s="6" t="s">
        <v>199</v>
      </c>
      <c r="C542" s="7"/>
      <c r="D542" s="15">
        <v>0.26920631396259248</v>
      </c>
    </row>
    <row r="543" spans="1:4">
      <c r="A543" s="6" t="s">
        <v>138</v>
      </c>
      <c r="B543" s="7"/>
      <c r="C543" s="7"/>
      <c r="D543" s="15">
        <v>9.0653110900217726</v>
      </c>
    </row>
    <row r="544" spans="1:4">
      <c r="A544" s="6" t="s">
        <v>17</v>
      </c>
      <c r="B544" s="6" t="s">
        <v>7</v>
      </c>
      <c r="C544" s="6">
        <v>4.3910187916975536</v>
      </c>
      <c r="D544" s="15">
        <v>13.17305637509266</v>
      </c>
    </row>
    <row r="545" spans="1:4">
      <c r="A545" s="8"/>
      <c r="B545" s="6" t="s">
        <v>195</v>
      </c>
      <c r="C545" s="7"/>
      <c r="D545" s="15">
        <v>13.17305637509266</v>
      </c>
    </row>
    <row r="546" spans="1:4">
      <c r="A546" s="8"/>
      <c r="B546" s="6" t="s">
        <v>10</v>
      </c>
      <c r="C546" s="6">
        <v>2.573119946109129</v>
      </c>
      <c r="D546" s="15">
        <v>5.1462398922182579</v>
      </c>
    </row>
    <row r="547" spans="1:4">
      <c r="A547" s="8"/>
      <c r="B547" s="6" t="s">
        <v>196</v>
      </c>
      <c r="C547" s="7"/>
      <c r="D547" s="15">
        <v>5.1462398922182579</v>
      </c>
    </row>
    <row r="548" spans="1:4">
      <c r="A548" s="8"/>
      <c r="B548" s="6" t="s">
        <v>12</v>
      </c>
      <c r="C548" s="6">
        <v>0.11920443718670079</v>
      </c>
      <c r="D548" s="15">
        <v>0.11920443718670079</v>
      </c>
    </row>
    <row r="549" spans="1:4">
      <c r="A549" s="8"/>
      <c r="B549" s="6" t="s">
        <v>197</v>
      </c>
      <c r="C549" s="7"/>
      <c r="D549" s="15">
        <v>0.11920443718670079</v>
      </c>
    </row>
    <row r="550" spans="1:4">
      <c r="A550" s="8"/>
      <c r="B550" s="6" t="s">
        <v>13</v>
      </c>
      <c r="C550" s="6">
        <v>0.86053772181069965</v>
      </c>
      <c r="D550" s="15">
        <v>1.7210754436213993</v>
      </c>
    </row>
    <row r="551" spans="1:4">
      <c r="A551" s="8"/>
      <c r="B551" s="6" t="s">
        <v>198</v>
      </c>
      <c r="C551" s="7"/>
      <c r="D551" s="15">
        <v>1.7210754436213993</v>
      </c>
    </row>
    <row r="552" spans="1:4">
      <c r="A552" s="8"/>
      <c r="B552" s="6" t="s">
        <v>15</v>
      </c>
      <c r="C552" s="6">
        <v>0.213352397477164</v>
      </c>
      <c r="D552" s="15">
        <v>0.213352397477164</v>
      </c>
    </row>
    <row r="553" spans="1:4">
      <c r="A553" s="8"/>
      <c r="B553" s="6" t="s">
        <v>199</v>
      </c>
      <c r="C553" s="7"/>
      <c r="D553" s="15">
        <v>0.213352397477164</v>
      </c>
    </row>
    <row r="554" spans="1:4">
      <c r="A554" s="6" t="s">
        <v>139</v>
      </c>
      <c r="B554" s="7"/>
      <c r="C554" s="7"/>
      <c r="D554" s="15">
        <v>20.372928545596178</v>
      </c>
    </row>
    <row r="555" spans="1:4">
      <c r="A555" s="6" t="s">
        <v>36</v>
      </c>
      <c r="B555" s="6" t="s">
        <v>9</v>
      </c>
      <c r="C555" s="6">
        <v>5.5988737108969608E-2</v>
      </c>
      <c r="D555" s="15">
        <v>0.16796621132690881</v>
      </c>
    </row>
    <row r="556" spans="1:4">
      <c r="A556" s="8"/>
      <c r="B556" s="6" t="s">
        <v>200</v>
      </c>
      <c r="C556" s="7"/>
      <c r="D556" s="15">
        <v>0.16796621132690881</v>
      </c>
    </row>
    <row r="557" spans="1:4">
      <c r="A557" s="8"/>
      <c r="B557" s="6" t="s">
        <v>11</v>
      </c>
      <c r="C557" s="6">
        <v>4.4062699832838499</v>
      </c>
      <c r="D557" s="15">
        <v>8.8125399665676998</v>
      </c>
    </row>
    <row r="558" spans="1:4">
      <c r="A558" s="8"/>
      <c r="B558" s="6" t="s">
        <v>202</v>
      </c>
      <c r="C558" s="7"/>
      <c r="D558" s="15">
        <v>8.8125399665676998</v>
      </c>
    </row>
    <row r="559" spans="1:4">
      <c r="A559" s="8"/>
      <c r="B559" s="6" t="s">
        <v>12</v>
      </c>
      <c r="C559" s="6">
        <v>0.19848796613810743</v>
      </c>
      <c r="D559" s="15">
        <v>0.19848796613810743</v>
      </c>
    </row>
    <row r="560" spans="1:4">
      <c r="A560" s="8"/>
      <c r="B560" s="6" t="s">
        <v>197</v>
      </c>
      <c r="C560" s="7"/>
      <c r="D560" s="15">
        <v>0.19848796613810743</v>
      </c>
    </row>
    <row r="561" spans="1:4">
      <c r="A561" s="8"/>
      <c r="B561" s="6" t="s">
        <v>13</v>
      </c>
      <c r="C561" s="6">
        <v>0.49709146057613168</v>
      </c>
      <c r="D561" s="15">
        <v>0.99418292115226337</v>
      </c>
    </row>
    <row r="562" spans="1:4">
      <c r="A562" s="8"/>
      <c r="B562" s="6" t="s">
        <v>198</v>
      </c>
      <c r="C562" s="7"/>
      <c r="D562" s="15">
        <v>0.99418292115226337</v>
      </c>
    </row>
    <row r="563" spans="1:4">
      <c r="A563" s="8"/>
      <c r="B563" s="6" t="s">
        <v>15</v>
      </c>
      <c r="C563" s="6">
        <v>0.11452558590691606</v>
      </c>
      <c r="D563" s="15">
        <v>0.11452558590691606</v>
      </c>
    </row>
    <row r="564" spans="1:4">
      <c r="A564" s="8"/>
      <c r="B564" s="6" t="s">
        <v>199</v>
      </c>
      <c r="C564" s="7"/>
      <c r="D564" s="15">
        <v>0.11452558590691606</v>
      </c>
    </row>
    <row r="565" spans="1:4">
      <c r="A565" s="6" t="s">
        <v>140</v>
      </c>
      <c r="B565" s="7"/>
      <c r="C565" s="7"/>
      <c r="D565" s="15">
        <v>10.287702651091898</v>
      </c>
    </row>
    <row r="566" spans="1:4">
      <c r="A566" s="6" t="s">
        <v>37</v>
      </c>
      <c r="B566" s="6" t="s">
        <v>9</v>
      </c>
      <c r="C566" s="6">
        <v>0.15747198917716826</v>
      </c>
      <c r="D566" s="15">
        <v>0.47241596753150478</v>
      </c>
    </row>
    <row r="567" spans="1:4">
      <c r="A567" s="8"/>
      <c r="B567" s="6" t="s">
        <v>200</v>
      </c>
      <c r="C567" s="7"/>
      <c r="D567" s="15">
        <v>0.47241596753150478</v>
      </c>
    </row>
    <row r="568" spans="1:4">
      <c r="A568" s="8"/>
      <c r="B568" s="6" t="s">
        <v>10</v>
      </c>
      <c r="C568" s="6">
        <v>1.9057342900626233</v>
      </c>
      <c r="D568" s="15">
        <v>3.8114685801252466</v>
      </c>
    </row>
    <row r="569" spans="1:4">
      <c r="A569" s="8"/>
      <c r="B569" s="6" t="s">
        <v>196</v>
      </c>
      <c r="C569" s="7"/>
      <c r="D569" s="15">
        <v>3.8114685801252466</v>
      </c>
    </row>
    <row r="570" spans="1:4">
      <c r="A570" s="8"/>
      <c r="B570" s="6" t="s">
        <v>12</v>
      </c>
      <c r="C570" s="6">
        <v>0.12406772982097186</v>
      </c>
      <c r="D570" s="15">
        <v>0.12406772982097186</v>
      </c>
    </row>
    <row r="571" spans="1:4">
      <c r="A571" s="8"/>
      <c r="B571" s="6" t="s">
        <v>197</v>
      </c>
      <c r="C571" s="7"/>
      <c r="D571" s="15">
        <v>0.12406772982097186</v>
      </c>
    </row>
    <row r="572" spans="1:4">
      <c r="A572" s="8"/>
      <c r="B572" s="6" t="s">
        <v>13</v>
      </c>
      <c r="C572" s="6">
        <v>0.21197354913580244</v>
      </c>
      <c r="D572" s="15">
        <v>0.42394709827160487</v>
      </c>
    </row>
    <row r="573" spans="1:4">
      <c r="A573" s="8"/>
      <c r="B573" s="6" t="s">
        <v>198</v>
      </c>
      <c r="C573" s="7"/>
      <c r="D573" s="15">
        <v>0.42394709827160487</v>
      </c>
    </row>
    <row r="574" spans="1:4">
      <c r="A574" s="8"/>
      <c r="B574" s="6" t="s">
        <v>15</v>
      </c>
      <c r="C574" s="6">
        <v>8.9764080817746852E-2</v>
      </c>
      <c r="D574" s="15">
        <v>8.9764080817746852E-2</v>
      </c>
    </row>
    <row r="575" spans="1:4">
      <c r="A575" s="8"/>
      <c r="B575" s="6" t="s">
        <v>199</v>
      </c>
      <c r="C575" s="7"/>
      <c r="D575" s="15">
        <v>8.9764080817746852E-2</v>
      </c>
    </row>
    <row r="576" spans="1:4">
      <c r="A576" s="6" t="s">
        <v>141</v>
      </c>
      <c r="B576" s="7"/>
      <c r="C576" s="7"/>
      <c r="D576" s="15">
        <v>4.9216634565670754</v>
      </c>
    </row>
    <row r="577" spans="1:4">
      <c r="A577" s="6" t="s">
        <v>28</v>
      </c>
      <c r="B577" s="6" t="s">
        <v>9</v>
      </c>
      <c r="C577" s="6">
        <v>0.5719266470719051</v>
      </c>
      <c r="D577" s="15">
        <v>1.7157799412157153</v>
      </c>
    </row>
    <row r="578" spans="1:4">
      <c r="A578" s="8"/>
      <c r="B578" s="6" t="s">
        <v>200</v>
      </c>
      <c r="C578" s="7"/>
      <c r="D578" s="15">
        <v>1.7157799412157153</v>
      </c>
    </row>
    <row r="579" spans="1:4">
      <c r="A579" s="8"/>
      <c r="B579" s="6" t="s">
        <v>11</v>
      </c>
      <c r="C579" s="6">
        <v>0.88079512337516519</v>
      </c>
      <c r="D579" s="15">
        <v>1.7615902467503304</v>
      </c>
    </row>
    <row r="580" spans="1:4">
      <c r="A580" s="8"/>
      <c r="B580" s="6" t="s">
        <v>202</v>
      </c>
      <c r="C580" s="7"/>
      <c r="D580" s="15">
        <v>1.7615902467503304</v>
      </c>
    </row>
    <row r="581" spans="1:4">
      <c r="A581" s="8"/>
      <c r="B581" s="6" t="s">
        <v>12</v>
      </c>
      <c r="C581" s="6">
        <v>0.15239097084398978</v>
      </c>
      <c r="D581" s="15">
        <v>0.15239097084398978</v>
      </c>
    </row>
    <row r="582" spans="1:4">
      <c r="A582" s="8"/>
      <c r="B582" s="6" t="s">
        <v>197</v>
      </c>
      <c r="C582" s="7"/>
      <c r="D582" s="15">
        <v>0.15239097084398978</v>
      </c>
    </row>
    <row r="583" spans="1:4">
      <c r="A583" s="8"/>
      <c r="B583" s="6" t="s">
        <v>13</v>
      </c>
      <c r="C583" s="6">
        <v>0.16725937786008233</v>
      </c>
      <c r="D583" s="15">
        <v>0.33451875572016465</v>
      </c>
    </row>
    <row r="584" spans="1:4">
      <c r="A584" s="8"/>
      <c r="B584" s="6" t="s">
        <v>198</v>
      </c>
      <c r="C584" s="7"/>
      <c r="D584" s="15">
        <v>0.33451875572016465</v>
      </c>
    </row>
    <row r="585" spans="1:4">
      <c r="A585" s="8"/>
      <c r="B585" s="6" t="s">
        <v>15</v>
      </c>
      <c r="C585" s="6">
        <v>0.14675744993475426</v>
      </c>
      <c r="D585" s="15">
        <v>0.14675744993475426</v>
      </c>
    </row>
    <row r="586" spans="1:4">
      <c r="A586" s="8"/>
      <c r="B586" s="6" t="s">
        <v>199</v>
      </c>
      <c r="C586" s="7"/>
      <c r="D586" s="15">
        <v>0.14675744993475426</v>
      </c>
    </row>
    <row r="587" spans="1:4">
      <c r="A587" s="6" t="s">
        <v>142</v>
      </c>
      <c r="B587" s="7"/>
      <c r="C587" s="7"/>
      <c r="D587" s="15">
        <v>4.1110373644649547</v>
      </c>
    </row>
    <row r="588" spans="1:4">
      <c r="A588" s="6" t="s">
        <v>29</v>
      </c>
      <c r="B588" s="6" t="s">
        <v>9</v>
      </c>
      <c r="C588" s="6">
        <v>0.2732584467012602</v>
      </c>
      <c r="D588" s="15">
        <v>0.81977534010378061</v>
      </c>
    </row>
    <row r="589" spans="1:4">
      <c r="A589" s="8"/>
      <c r="B589" s="6" t="s">
        <v>200</v>
      </c>
      <c r="C589" s="7"/>
      <c r="D589" s="15">
        <v>0.81977534010378061</v>
      </c>
    </row>
    <row r="590" spans="1:4">
      <c r="A590" s="8"/>
      <c r="B590" s="6" t="s">
        <v>11</v>
      </c>
      <c r="C590" s="6">
        <v>0.51714211022679069</v>
      </c>
      <c r="D590" s="15">
        <v>1.0342842204535814</v>
      </c>
    </row>
    <row r="591" spans="1:4">
      <c r="A591" s="8"/>
      <c r="B591" s="6" t="s">
        <v>202</v>
      </c>
      <c r="C591" s="7"/>
      <c r="D591" s="15">
        <v>1.0342842204535814</v>
      </c>
    </row>
    <row r="592" spans="1:4">
      <c r="A592" s="8"/>
      <c r="B592" s="6" t="s">
        <v>12</v>
      </c>
      <c r="C592" s="6">
        <v>8.8385141432225076E-2</v>
      </c>
      <c r="D592" s="15">
        <v>8.8385141432225076E-2</v>
      </c>
    </row>
    <row r="593" spans="1:4">
      <c r="A593" s="8"/>
      <c r="B593" s="6" t="s">
        <v>197</v>
      </c>
      <c r="C593" s="7"/>
      <c r="D593" s="15">
        <v>8.8385141432225076E-2</v>
      </c>
    </row>
    <row r="594" spans="1:4">
      <c r="A594" s="8"/>
      <c r="B594" s="6" t="s">
        <v>14</v>
      </c>
      <c r="C594" s="6">
        <v>9.5600409465020603E-2</v>
      </c>
      <c r="D594" s="15">
        <v>0.19120081893004121</v>
      </c>
    </row>
    <row r="595" spans="1:4">
      <c r="A595" s="8"/>
      <c r="B595" s="6" t="s">
        <v>201</v>
      </c>
      <c r="C595" s="7"/>
      <c r="D595" s="15">
        <v>0.19120081893004121</v>
      </c>
    </row>
    <row r="596" spans="1:4">
      <c r="A596" s="8"/>
      <c r="B596" s="6" t="s">
        <v>15</v>
      </c>
      <c r="C596" s="6">
        <v>0.14067900826446281</v>
      </c>
      <c r="D596" s="15">
        <v>0.14067900826446281</v>
      </c>
    </row>
    <row r="597" spans="1:4">
      <c r="A597" s="8"/>
      <c r="B597" s="6" t="s">
        <v>199</v>
      </c>
      <c r="C597" s="7"/>
      <c r="D597" s="15">
        <v>0.14067900826446281</v>
      </c>
    </row>
    <row r="598" spans="1:4">
      <c r="A598" s="6" t="s">
        <v>143</v>
      </c>
      <c r="B598" s="7"/>
      <c r="C598" s="7"/>
      <c r="D598" s="15">
        <v>2.2743245291840912</v>
      </c>
    </row>
    <row r="599" spans="1:4">
      <c r="A599" s="6" t="s">
        <v>23</v>
      </c>
      <c r="B599" s="6" t="s">
        <v>9</v>
      </c>
      <c r="C599" s="6">
        <v>7.3757348606375103E-2</v>
      </c>
      <c r="D599" s="15">
        <v>0.2212720458191253</v>
      </c>
    </row>
    <row r="600" spans="1:4">
      <c r="A600" s="8"/>
      <c r="B600" s="6" t="s">
        <v>200</v>
      </c>
      <c r="C600" s="7"/>
      <c r="D600" s="15">
        <v>0.2212720458191253</v>
      </c>
    </row>
    <row r="601" spans="1:4">
      <c r="A601" s="8"/>
      <c r="B601" s="6" t="s">
        <v>10</v>
      </c>
      <c r="C601" s="6">
        <v>9.0530835807489822</v>
      </c>
      <c r="D601" s="15">
        <v>18.106167161497964</v>
      </c>
    </row>
    <row r="602" spans="1:4">
      <c r="A602" s="8"/>
      <c r="B602" s="6" t="s">
        <v>196</v>
      </c>
      <c r="C602" s="7"/>
      <c r="D602" s="15">
        <v>18.106167161497964</v>
      </c>
    </row>
    <row r="603" spans="1:4">
      <c r="A603" s="8"/>
      <c r="B603" s="6" t="s">
        <v>12</v>
      </c>
      <c r="C603" s="6">
        <v>0.42661423375959079</v>
      </c>
      <c r="D603" s="15">
        <v>0.42661423375959079</v>
      </c>
    </row>
    <row r="604" spans="1:4">
      <c r="A604" s="8"/>
      <c r="B604" s="6" t="s">
        <v>197</v>
      </c>
      <c r="C604" s="7"/>
      <c r="D604" s="15">
        <v>0.42661423375959079</v>
      </c>
    </row>
    <row r="605" spans="1:4">
      <c r="A605" s="8"/>
      <c r="B605" s="6" t="s">
        <v>14</v>
      </c>
      <c r="C605" s="6">
        <v>0.91304957201646098</v>
      </c>
      <c r="D605" s="15">
        <v>1.826099144032922</v>
      </c>
    </row>
    <row r="606" spans="1:4">
      <c r="A606" s="8"/>
      <c r="B606" s="6" t="s">
        <v>201</v>
      </c>
      <c r="C606" s="7"/>
      <c r="D606" s="15">
        <v>1.826099144032922</v>
      </c>
    </row>
    <row r="607" spans="1:4">
      <c r="A607" s="8"/>
      <c r="B607" s="6" t="s">
        <v>15</v>
      </c>
      <c r="C607" s="6">
        <v>0.35003479852109615</v>
      </c>
      <c r="D607" s="15">
        <v>0.35003479852109615</v>
      </c>
    </row>
    <row r="608" spans="1:4">
      <c r="A608" s="8"/>
      <c r="B608" s="6" t="s">
        <v>199</v>
      </c>
      <c r="C608" s="7"/>
      <c r="D608" s="15">
        <v>0.35003479852109615</v>
      </c>
    </row>
    <row r="609" spans="1:4">
      <c r="A609" s="6" t="s">
        <v>144</v>
      </c>
      <c r="B609" s="7"/>
      <c r="C609" s="7"/>
      <c r="D609" s="15">
        <v>20.930187383630702</v>
      </c>
    </row>
    <row r="610" spans="1:4">
      <c r="A610" s="6" t="s">
        <v>80</v>
      </c>
      <c r="B610" s="6" t="s">
        <v>9</v>
      </c>
      <c r="C610" s="6">
        <v>7.1065261519644179E-2</v>
      </c>
      <c r="D610" s="15">
        <v>0.21319578455893254</v>
      </c>
    </row>
    <row r="611" spans="1:4">
      <c r="A611" s="8"/>
      <c r="B611" s="6" t="s">
        <v>200</v>
      </c>
      <c r="C611" s="7"/>
      <c r="D611" s="15">
        <v>0.21319578455893254</v>
      </c>
    </row>
    <row r="612" spans="1:4">
      <c r="A612" s="8"/>
      <c r="B612" s="6" t="s">
        <v>10</v>
      </c>
      <c r="C612" s="6">
        <v>0.67124689004765348</v>
      </c>
      <c r="D612" s="15">
        <v>1.342493780095307</v>
      </c>
    </row>
    <row r="613" spans="1:4">
      <c r="A613" s="8"/>
      <c r="B613" s="6" t="s">
        <v>196</v>
      </c>
      <c r="C613" s="7"/>
      <c r="D613" s="15">
        <v>1.342493780095307</v>
      </c>
    </row>
    <row r="614" spans="1:4">
      <c r="A614" s="8"/>
      <c r="B614" s="6" t="s">
        <v>12</v>
      </c>
      <c r="C614" s="6">
        <v>3.6435346296675192E-2</v>
      </c>
      <c r="D614" s="15">
        <v>3.6435346296675192E-2</v>
      </c>
    </row>
    <row r="615" spans="1:4">
      <c r="A615" s="8"/>
      <c r="B615" s="6" t="s">
        <v>197</v>
      </c>
      <c r="C615" s="7"/>
      <c r="D615" s="15">
        <v>3.6435346296675192E-2</v>
      </c>
    </row>
    <row r="616" spans="1:4">
      <c r="A616" s="8"/>
      <c r="B616" s="6" t="s">
        <v>13</v>
      </c>
      <c r="C616" s="6">
        <v>4.5988891860082301E-2</v>
      </c>
      <c r="D616" s="15">
        <v>9.1977783720164602E-2</v>
      </c>
    </row>
    <row r="617" spans="1:4">
      <c r="A617" s="8"/>
      <c r="B617" s="6" t="s">
        <v>198</v>
      </c>
      <c r="C617" s="7"/>
      <c r="D617" s="15">
        <v>9.1977783720164602E-2</v>
      </c>
    </row>
    <row r="618" spans="1:4">
      <c r="A618" s="8"/>
      <c r="B618" s="6" t="s">
        <v>15</v>
      </c>
      <c r="C618" s="6">
        <v>6.7924202087864288E-2</v>
      </c>
      <c r="D618" s="15">
        <v>6.7924202087864288E-2</v>
      </c>
    </row>
    <row r="619" spans="1:4">
      <c r="A619" s="8"/>
      <c r="B619" s="6" t="s">
        <v>199</v>
      </c>
      <c r="C619" s="7"/>
      <c r="D619" s="15">
        <v>6.7924202087864288E-2</v>
      </c>
    </row>
    <row r="620" spans="1:4">
      <c r="A620" s="6" t="s">
        <v>145</v>
      </c>
      <c r="B620" s="7"/>
      <c r="C620" s="7"/>
      <c r="D620" s="15">
        <v>1.7520268967589434</v>
      </c>
    </row>
    <row r="621" spans="1:4">
      <c r="A621" s="6" t="s">
        <v>40</v>
      </c>
      <c r="B621" s="6" t="s">
        <v>9</v>
      </c>
      <c r="C621" s="6">
        <v>2.5232967546330616</v>
      </c>
      <c r="D621" s="15">
        <v>7.5698902638991843</v>
      </c>
    </row>
    <row r="622" spans="1:4">
      <c r="A622" s="8"/>
      <c r="B622" s="6" t="s">
        <v>200</v>
      </c>
      <c r="C622" s="7"/>
      <c r="D622" s="15">
        <v>7.5698902638991843</v>
      </c>
    </row>
    <row r="623" spans="1:4">
      <c r="A623" s="8"/>
      <c r="B623" s="6" t="s">
        <v>11</v>
      </c>
      <c r="C623" s="6">
        <v>0.36617989531199324</v>
      </c>
      <c r="D623" s="15">
        <v>0.73235979062398648</v>
      </c>
    </row>
    <row r="624" spans="1:4">
      <c r="A624" s="8"/>
      <c r="B624" s="6" t="s">
        <v>202</v>
      </c>
      <c r="C624" s="7"/>
      <c r="D624" s="15">
        <v>0.73235979062398648</v>
      </c>
    </row>
    <row r="625" spans="1:4">
      <c r="A625" s="8"/>
      <c r="B625" s="6" t="s">
        <v>12</v>
      </c>
      <c r="C625" s="6">
        <v>0.27853584158567779</v>
      </c>
      <c r="D625" s="15">
        <v>0.27853584158567779</v>
      </c>
    </row>
    <row r="626" spans="1:4">
      <c r="A626" s="8"/>
      <c r="B626" s="6" t="s">
        <v>197</v>
      </c>
      <c r="C626" s="7"/>
      <c r="D626" s="15">
        <v>0.27853584158567779</v>
      </c>
    </row>
    <row r="627" spans="1:4">
      <c r="A627" s="8"/>
      <c r="B627" s="6" t="s">
        <v>14</v>
      </c>
      <c r="C627" s="6">
        <v>0.19729960353909468</v>
      </c>
      <c r="D627" s="15">
        <v>0.39459920707818935</v>
      </c>
    </row>
    <row r="628" spans="1:4">
      <c r="A628" s="8"/>
      <c r="B628" s="6" t="s">
        <v>201</v>
      </c>
      <c r="C628" s="7"/>
      <c r="D628" s="15">
        <v>0.39459920707818935</v>
      </c>
    </row>
    <row r="629" spans="1:4">
      <c r="A629" s="8"/>
      <c r="B629" s="6" t="s">
        <v>15</v>
      </c>
      <c r="C629" s="6">
        <v>0.1793144412353197</v>
      </c>
      <c r="D629" s="15">
        <v>0.1793144412353197</v>
      </c>
    </row>
    <row r="630" spans="1:4">
      <c r="A630" s="8"/>
      <c r="B630" s="6" t="s">
        <v>199</v>
      </c>
      <c r="C630" s="7"/>
      <c r="D630" s="15">
        <v>0.1793144412353197</v>
      </c>
    </row>
    <row r="631" spans="1:4">
      <c r="A631" s="6" t="s">
        <v>146</v>
      </c>
      <c r="B631" s="7"/>
      <c r="C631" s="7"/>
      <c r="D631" s="15">
        <v>9.1546995444223569</v>
      </c>
    </row>
    <row r="632" spans="1:4">
      <c r="A632" s="6" t="s">
        <v>41</v>
      </c>
      <c r="B632" s="6" t="s">
        <v>9</v>
      </c>
      <c r="C632" s="6">
        <v>1.6070969436619715</v>
      </c>
      <c r="D632" s="15">
        <v>4.8212908309859142</v>
      </c>
    </row>
    <row r="633" spans="1:4">
      <c r="A633" s="8"/>
      <c r="B633" s="6" t="s">
        <v>200</v>
      </c>
      <c r="C633" s="7"/>
      <c r="D633" s="15">
        <v>4.8212908309859142</v>
      </c>
    </row>
    <row r="634" spans="1:4">
      <c r="A634" s="8"/>
      <c r="B634" s="6" t="s">
        <v>11</v>
      </c>
      <c r="C634" s="6">
        <v>0.24640391861480501</v>
      </c>
      <c r="D634" s="15">
        <v>0.49280783722961002</v>
      </c>
    </row>
    <row r="635" spans="1:4">
      <c r="A635" s="8"/>
      <c r="B635" s="6" t="s">
        <v>202</v>
      </c>
      <c r="C635" s="7"/>
      <c r="D635" s="15">
        <v>0.49280783722961002</v>
      </c>
    </row>
    <row r="636" spans="1:4">
      <c r="A636" s="8"/>
      <c r="B636" s="6" t="s">
        <v>12</v>
      </c>
      <c r="C636" s="6">
        <v>0.16364131227621481</v>
      </c>
      <c r="D636" s="15">
        <v>0.16364131227621481</v>
      </c>
    </row>
    <row r="637" spans="1:4">
      <c r="A637" s="8"/>
      <c r="B637" s="6" t="s">
        <v>197</v>
      </c>
      <c r="C637" s="7"/>
      <c r="D637" s="15">
        <v>0.16364131227621481</v>
      </c>
    </row>
    <row r="638" spans="1:4">
      <c r="A638" s="8"/>
      <c r="B638" s="6" t="s">
        <v>14</v>
      </c>
      <c r="C638" s="6">
        <v>9.0922121316872453E-2</v>
      </c>
      <c r="D638" s="15">
        <v>0.18184424263374491</v>
      </c>
    </row>
    <row r="639" spans="1:4">
      <c r="A639" s="8"/>
      <c r="B639" s="6" t="s">
        <v>201</v>
      </c>
      <c r="C639" s="7"/>
      <c r="D639" s="15">
        <v>0.18184424263374491</v>
      </c>
    </row>
    <row r="640" spans="1:4">
      <c r="A640" s="8"/>
      <c r="B640" s="6" t="s">
        <v>15</v>
      </c>
      <c r="C640" s="6">
        <v>0.13896029038712485</v>
      </c>
      <c r="D640" s="15">
        <v>0.13896029038712485</v>
      </c>
    </row>
    <row r="641" spans="1:4">
      <c r="A641" s="8"/>
      <c r="B641" s="6" t="s">
        <v>199</v>
      </c>
      <c r="C641" s="7"/>
      <c r="D641" s="15">
        <v>0.13896029038712485</v>
      </c>
    </row>
    <row r="642" spans="1:4">
      <c r="A642" s="6" t="s">
        <v>147</v>
      </c>
      <c r="B642" s="7"/>
      <c r="C642" s="7"/>
      <c r="D642" s="15">
        <v>5.798544513512609</v>
      </c>
    </row>
    <row r="643" spans="1:4">
      <c r="A643" s="6" t="s">
        <v>30</v>
      </c>
      <c r="B643" s="6" t="s">
        <v>9</v>
      </c>
      <c r="C643" s="6">
        <v>7.4731349295774647E-3</v>
      </c>
      <c r="D643" s="15">
        <v>2.2419404788732396E-2</v>
      </c>
    </row>
    <row r="644" spans="1:4">
      <c r="A644" s="8"/>
      <c r="B644" s="6" t="s">
        <v>200</v>
      </c>
      <c r="C644" s="7"/>
      <c r="D644" s="15">
        <v>2.2419404788732396E-2</v>
      </c>
    </row>
    <row r="645" spans="1:4">
      <c r="A645" s="8"/>
      <c r="B645" s="6" t="s">
        <v>10</v>
      </c>
      <c r="C645" s="6">
        <v>7.5096817594371403</v>
      </c>
      <c r="D645" s="15">
        <v>15.019363518874281</v>
      </c>
    </row>
    <row r="646" spans="1:4">
      <c r="A646" s="8"/>
      <c r="B646" s="6" t="s">
        <v>196</v>
      </c>
      <c r="C646" s="7"/>
      <c r="D646" s="15">
        <v>15.019363518874281</v>
      </c>
    </row>
    <row r="647" spans="1:4">
      <c r="A647" s="8"/>
      <c r="B647" s="6" t="s">
        <v>12</v>
      </c>
      <c r="C647" s="6">
        <v>0.15598602828644503</v>
      </c>
      <c r="D647" s="15">
        <v>0.15598602828644503</v>
      </c>
    </row>
    <row r="648" spans="1:4">
      <c r="A648" s="8"/>
      <c r="B648" s="6" t="s">
        <v>197</v>
      </c>
      <c r="C648" s="7"/>
      <c r="D648" s="15">
        <v>0.15598602828644503</v>
      </c>
    </row>
    <row r="649" spans="1:4">
      <c r="A649" s="8"/>
      <c r="B649" s="6" t="s">
        <v>13</v>
      </c>
      <c r="C649" s="6">
        <v>0.82167253251028793</v>
      </c>
      <c r="D649" s="15">
        <v>1.6433450650205759</v>
      </c>
    </row>
    <row r="650" spans="1:4">
      <c r="A650" s="8"/>
      <c r="B650" s="6" t="s">
        <v>198</v>
      </c>
      <c r="C650" s="7"/>
      <c r="D650" s="15">
        <v>1.6433450650205759</v>
      </c>
    </row>
    <row r="651" spans="1:4">
      <c r="A651" s="8"/>
      <c r="B651" s="6" t="s">
        <v>15</v>
      </c>
      <c r="C651" s="6">
        <v>0.1943504814267073</v>
      </c>
      <c r="D651" s="15">
        <v>0.1943504814267073</v>
      </c>
    </row>
    <row r="652" spans="1:4">
      <c r="A652" s="8"/>
      <c r="B652" s="6" t="s">
        <v>199</v>
      </c>
      <c r="C652" s="7"/>
      <c r="D652" s="15">
        <v>0.1943504814267073</v>
      </c>
    </row>
    <row r="653" spans="1:4">
      <c r="A653" s="6" t="s">
        <v>148</v>
      </c>
      <c r="B653" s="7"/>
      <c r="C653" s="7"/>
      <c r="D653" s="15">
        <v>17.035464498396742</v>
      </c>
    </row>
    <row r="654" spans="1:4">
      <c r="A654" s="6" t="s">
        <v>31</v>
      </c>
      <c r="B654" s="6" t="s">
        <v>7</v>
      </c>
      <c r="C654" s="6">
        <v>3.6102276975537438E-2</v>
      </c>
      <c r="D654" s="15">
        <v>0.10830683092661231</v>
      </c>
    </row>
    <row r="655" spans="1:4">
      <c r="A655" s="8"/>
      <c r="B655" s="6" t="s">
        <v>195</v>
      </c>
      <c r="C655" s="7"/>
      <c r="D655" s="15">
        <v>0.10830683092661231</v>
      </c>
    </row>
    <row r="656" spans="1:4">
      <c r="A656" s="8"/>
      <c r="B656" s="6" t="s">
        <v>10</v>
      </c>
      <c r="C656" s="6">
        <v>2.0625928395000122</v>
      </c>
      <c r="D656" s="15">
        <v>4.1251856790000243</v>
      </c>
    </row>
    <row r="657" spans="1:4">
      <c r="A657" s="8"/>
      <c r="B657" s="6" t="s">
        <v>196</v>
      </c>
      <c r="C657" s="7"/>
      <c r="D657" s="15">
        <v>4.1251856790000243</v>
      </c>
    </row>
    <row r="658" spans="1:4">
      <c r="A658" s="8"/>
      <c r="B658" s="6" t="s">
        <v>12</v>
      </c>
      <c r="C658" s="6">
        <v>4.5850613289002563E-2</v>
      </c>
      <c r="D658" s="15">
        <v>4.5850613289002563E-2</v>
      </c>
    </row>
    <row r="659" spans="1:4">
      <c r="A659" s="8"/>
      <c r="B659" s="6" t="s">
        <v>197</v>
      </c>
      <c r="C659" s="7"/>
      <c r="D659" s="15">
        <v>4.5850613289002563E-2</v>
      </c>
    </row>
    <row r="660" spans="1:4">
      <c r="A660" s="8"/>
      <c r="B660" s="6" t="s">
        <v>13</v>
      </c>
      <c r="C660" s="6">
        <v>0.23555994814814815</v>
      </c>
      <c r="D660" s="15">
        <v>0.4711198962962963</v>
      </c>
    </row>
    <row r="661" spans="1:4">
      <c r="A661" s="8"/>
      <c r="B661" s="6" t="s">
        <v>198</v>
      </c>
      <c r="C661" s="7"/>
      <c r="D661" s="15">
        <v>0.4711198962962963</v>
      </c>
    </row>
    <row r="662" spans="1:4">
      <c r="A662" s="8"/>
      <c r="B662" s="6" t="s">
        <v>15</v>
      </c>
      <c r="C662" s="6">
        <v>9.9937142061765988E-2</v>
      </c>
      <c r="D662" s="15">
        <v>9.9937142061765988E-2</v>
      </c>
    </row>
    <row r="663" spans="1:4">
      <c r="A663" s="8"/>
      <c r="B663" s="6" t="s">
        <v>199</v>
      </c>
      <c r="C663" s="7"/>
      <c r="D663" s="15">
        <v>9.9937142061765988E-2</v>
      </c>
    </row>
    <row r="664" spans="1:4">
      <c r="A664" s="6" t="s">
        <v>149</v>
      </c>
      <c r="B664" s="7"/>
      <c r="C664" s="7"/>
      <c r="D664" s="15">
        <v>4.8504001615737016</v>
      </c>
    </row>
    <row r="665" spans="1:4">
      <c r="A665" s="6" t="s">
        <v>24</v>
      </c>
      <c r="B665" s="6" t="s">
        <v>9</v>
      </c>
      <c r="C665" s="6">
        <v>1.572345587101557</v>
      </c>
      <c r="D665" s="15">
        <v>4.7170367613046711</v>
      </c>
    </row>
    <row r="666" spans="1:4">
      <c r="A666" s="8"/>
      <c r="B666" s="6" t="s">
        <v>200</v>
      </c>
      <c r="C666" s="7"/>
      <c r="D666" s="15">
        <v>4.7170367613046711</v>
      </c>
    </row>
    <row r="667" spans="1:4">
      <c r="A667" s="8"/>
      <c r="B667" s="6" t="s">
        <v>11</v>
      </c>
      <c r="C667" s="6">
        <v>0.38922767470871483</v>
      </c>
      <c r="D667" s="15">
        <v>0.77845534941742967</v>
      </c>
    </row>
    <row r="668" spans="1:4">
      <c r="A668" s="8"/>
      <c r="B668" s="6" t="s">
        <v>202</v>
      </c>
      <c r="C668" s="7"/>
      <c r="D668" s="15">
        <v>0.77845534941742967</v>
      </c>
    </row>
    <row r="669" spans="1:4">
      <c r="A669" s="8"/>
      <c r="B669" s="6" t="s">
        <v>12</v>
      </c>
      <c r="C669" s="6">
        <v>0.20477392997442456</v>
      </c>
      <c r="D669" s="15">
        <v>0.20477392997442456</v>
      </c>
    </row>
    <row r="670" spans="1:4">
      <c r="A670" s="8"/>
      <c r="B670" s="6" t="s">
        <v>197</v>
      </c>
      <c r="C670" s="7"/>
      <c r="D670" s="15">
        <v>0.20477392997442456</v>
      </c>
    </row>
    <row r="671" spans="1:4">
      <c r="A671" s="8"/>
      <c r="B671" s="6" t="s">
        <v>14</v>
      </c>
      <c r="C671" s="6">
        <v>0.12135630864197532</v>
      </c>
      <c r="D671" s="15">
        <v>0.24271261728395063</v>
      </c>
    </row>
    <row r="672" spans="1:4">
      <c r="A672" s="8"/>
      <c r="B672" s="6" t="s">
        <v>201</v>
      </c>
      <c r="C672" s="7"/>
      <c r="D672" s="15">
        <v>0.24271261728395063</v>
      </c>
    </row>
    <row r="673" spans="1:4">
      <c r="A673" s="8"/>
      <c r="B673" s="6" t="s">
        <v>15</v>
      </c>
      <c r="C673" s="6">
        <v>0.12245060313179643</v>
      </c>
      <c r="D673" s="15">
        <v>0.12245060313179643</v>
      </c>
    </row>
    <row r="674" spans="1:4">
      <c r="A674" s="8"/>
      <c r="B674" s="6" t="s">
        <v>199</v>
      </c>
      <c r="C674" s="7"/>
      <c r="D674" s="15">
        <v>0.12245060313179643</v>
      </c>
    </row>
    <row r="675" spans="1:4">
      <c r="A675" s="6" t="s">
        <v>150</v>
      </c>
      <c r="B675" s="7"/>
      <c r="C675" s="7"/>
      <c r="D675" s="15">
        <v>6.0654292611122722</v>
      </c>
    </row>
    <row r="676" spans="1:4">
      <c r="A676" s="6" t="s">
        <v>25</v>
      </c>
      <c r="B676" s="6" t="s">
        <v>7</v>
      </c>
      <c r="C676" s="6">
        <v>1.011327395107487</v>
      </c>
      <c r="D676" s="15">
        <v>3.0339821853224613</v>
      </c>
    </row>
    <row r="677" spans="1:4">
      <c r="A677" s="8"/>
      <c r="B677" s="6" t="s">
        <v>195</v>
      </c>
      <c r="C677" s="7"/>
      <c r="D677" s="15">
        <v>3.0339821853224613</v>
      </c>
    </row>
    <row r="678" spans="1:4">
      <c r="A678" s="8"/>
      <c r="B678" s="6" t="s">
        <v>11</v>
      </c>
      <c r="C678" s="6">
        <v>0.22613406985853646</v>
      </c>
      <c r="D678" s="15">
        <v>0.45226813971707291</v>
      </c>
    </row>
    <row r="679" spans="1:4">
      <c r="A679" s="8"/>
      <c r="B679" s="6" t="s">
        <v>202</v>
      </c>
      <c r="C679" s="7"/>
      <c r="D679" s="15">
        <v>0.45226813971707291</v>
      </c>
    </row>
    <row r="680" spans="1:4">
      <c r="A680" s="8"/>
      <c r="B680" s="6" t="s">
        <v>12</v>
      </c>
      <c r="C680" s="6">
        <v>7.3633130792838869E-2</v>
      </c>
      <c r="D680" s="15">
        <v>7.3633130792838869E-2</v>
      </c>
    </row>
    <row r="681" spans="1:4">
      <c r="A681" s="8"/>
      <c r="B681" s="6" t="s">
        <v>197</v>
      </c>
      <c r="C681" s="7"/>
      <c r="D681" s="15">
        <v>7.3633130792838869E-2</v>
      </c>
    </row>
    <row r="682" spans="1:4">
      <c r="A682" s="8"/>
      <c r="B682" s="6" t="s">
        <v>14</v>
      </c>
      <c r="C682" s="6">
        <v>5.1318237654320996E-2</v>
      </c>
      <c r="D682" s="15">
        <v>0.10263647530864199</v>
      </c>
    </row>
    <row r="683" spans="1:4">
      <c r="A683" s="8"/>
      <c r="B683" s="6" t="s">
        <v>201</v>
      </c>
      <c r="C683" s="7"/>
      <c r="D683" s="15">
        <v>0.10263647530864199</v>
      </c>
    </row>
    <row r="684" spans="1:4">
      <c r="A684" s="8"/>
      <c r="B684" s="6" t="s">
        <v>15</v>
      </c>
      <c r="C684" s="6">
        <v>0.11210529351892128</v>
      </c>
      <c r="D684" s="15">
        <v>0.11210529351892128</v>
      </c>
    </row>
    <row r="685" spans="1:4">
      <c r="A685" s="8"/>
      <c r="B685" s="6" t="s">
        <v>199</v>
      </c>
      <c r="C685" s="7"/>
      <c r="D685" s="15">
        <v>0.11210529351892128</v>
      </c>
    </row>
    <row r="686" spans="1:4">
      <c r="A686" s="6" t="s">
        <v>151</v>
      </c>
      <c r="B686" s="7"/>
      <c r="C686" s="7"/>
      <c r="D686" s="15">
        <v>3.7746252246599363</v>
      </c>
    </row>
    <row r="687" spans="1:4">
      <c r="A687" s="6" t="s">
        <v>38</v>
      </c>
      <c r="B687" s="6" t="s">
        <v>7</v>
      </c>
      <c r="C687" s="6">
        <v>1.1353292349888808</v>
      </c>
      <c r="D687" s="15">
        <v>3.4059877049666425</v>
      </c>
    </row>
    <row r="688" spans="1:4">
      <c r="A688" s="8"/>
      <c r="B688" s="6" t="s">
        <v>195</v>
      </c>
      <c r="C688" s="7"/>
      <c r="D688" s="15">
        <v>3.4059877049666425</v>
      </c>
    </row>
    <row r="689" spans="1:4">
      <c r="A689" s="8"/>
      <c r="B689" s="6" t="s">
        <v>10</v>
      </c>
      <c r="C689" s="6">
        <v>0.86110450637459168</v>
      </c>
      <c r="D689" s="15">
        <v>1.7222090127491834</v>
      </c>
    </row>
    <row r="690" spans="1:4">
      <c r="A690" s="8"/>
      <c r="B690" s="6" t="s">
        <v>196</v>
      </c>
      <c r="C690" s="7"/>
      <c r="D690" s="15">
        <v>1.7222090127491834</v>
      </c>
    </row>
    <row r="691" spans="1:4">
      <c r="A691" s="8"/>
      <c r="B691" s="6" t="s">
        <v>12</v>
      </c>
      <c r="C691" s="6">
        <v>0.18183163938618929</v>
      </c>
      <c r="D691" s="15">
        <v>0.18183163938618929</v>
      </c>
    </row>
    <row r="692" spans="1:4">
      <c r="A692" s="8"/>
      <c r="B692" s="6" t="s">
        <v>197</v>
      </c>
      <c r="C692" s="7"/>
      <c r="D692" s="15">
        <v>0.18183163938618929</v>
      </c>
    </row>
    <row r="693" spans="1:4">
      <c r="A693" s="8"/>
      <c r="B693" s="6" t="s">
        <v>14</v>
      </c>
      <c r="C693" s="6">
        <v>0.21334724123456789</v>
      </c>
      <c r="D693" s="15">
        <v>0.42669448246913577</v>
      </c>
    </row>
    <row r="694" spans="1:4">
      <c r="A694" s="8"/>
      <c r="B694" s="6" t="s">
        <v>201</v>
      </c>
      <c r="C694" s="7"/>
      <c r="D694" s="15">
        <v>0.42669448246913577</v>
      </c>
    </row>
    <row r="695" spans="1:4">
      <c r="A695" s="8"/>
      <c r="B695" s="6" t="s">
        <v>15</v>
      </c>
      <c r="C695" s="6">
        <v>0.15778874597651152</v>
      </c>
      <c r="D695" s="15">
        <v>0.15778874597651152</v>
      </c>
    </row>
    <row r="696" spans="1:4">
      <c r="A696" s="8"/>
      <c r="B696" s="6" t="s">
        <v>199</v>
      </c>
      <c r="C696" s="7"/>
      <c r="D696" s="15">
        <v>0.15778874597651152</v>
      </c>
    </row>
    <row r="697" spans="1:4">
      <c r="A697" s="6" t="s">
        <v>152</v>
      </c>
      <c r="B697" s="7"/>
      <c r="C697" s="7"/>
      <c r="D697" s="15">
        <v>5.8945115855476624</v>
      </c>
    </row>
    <row r="698" spans="1:4">
      <c r="A698" s="6" t="s">
        <v>39</v>
      </c>
      <c r="B698" s="6" t="s">
        <v>9</v>
      </c>
      <c r="C698" s="6">
        <v>0.57027475441067466</v>
      </c>
      <c r="D698" s="15">
        <v>1.7108242632320239</v>
      </c>
    </row>
    <row r="699" spans="1:4">
      <c r="A699" s="8"/>
      <c r="B699" s="6" t="s">
        <v>200</v>
      </c>
      <c r="C699" s="7"/>
      <c r="D699" s="15">
        <v>1.7108242632320239</v>
      </c>
    </row>
    <row r="700" spans="1:4">
      <c r="A700" s="8"/>
      <c r="B700" s="6" t="s">
        <v>10</v>
      </c>
      <c r="C700" s="6">
        <v>0.30407950510216814</v>
      </c>
      <c r="D700" s="15">
        <v>0.60815901020433627</v>
      </c>
    </row>
    <row r="701" spans="1:4">
      <c r="A701" s="8"/>
      <c r="B701" s="6" t="s">
        <v>196</v>
      </c>
      <c r="C701" s="7"/>
      <c r="D701" s="15">
        <v>0.60815901020433627</v>
      </c>
    </row>
    <row r="702" spans="1:4">
      <c r="A702" s="8"/>
      <c r="B702" s="6" t="s">
        <v>12</v>
      </c>
      <c r="C702" s="6">
        <v>6.8897455345268546E-2</v>
      </c>
      <c r="D702" s="15">
        <v>6.8897455345268546E-2</v>
      </c>
    </row>
    <row r="703" spans="1:4">
      <c r="A703" s="8"/>
      <c r="B703" s="6" t="s">
        <v>197</v>
      </c>
      <c r="C703" s="7"/>
      <c r="D703" s="15">
        <v>6.8897455345268546E-2</v>
      </c>
    </row>
    <row r="704" spans="1:4">
      <c r="A704" s="8"/>
      <c r="B704" s="6" t="s">
        <v>14</v>
      </c>
      <c r="C704" s="6">
        <v>6.9360083522633745E-2</v>
      </c>
      <c r="D704" s="15">
        <v>0.13872016704526749</v>
      </c>
    </row>
    <row r="705" spans="1:4">
      <c r="A705" s="8"/>
      <c r="B705" s="6" t="s">
        <v>201</v>
      </c>
      <c r="C705" s="7"/>
      <c r="D705" s="15">
        <v>0.13872016704526749</v>
      </c>
    </row>
    <row r="706" spans="1:4">
      <c r="A706" s="8"/>
      <c r="B706" s="6" t="s">
        <v>15</v>
      </c>
      <c r="C706" s="6">
        <v>8.8966302827316213E-2</v>
      </c>
      <c r="D706" s="15">
        <v>8.8966302827316213E-2</v>
      </c>
    </row>
    <row r="707" spans="1:4">
      <c r="A707" s="8"/>
      <c r="B707" s="6" t="s">
        <v>199</v>
      </c>
      <c r="C707" s="7"/>
      <c r="D707" s="15">
        <v>8.8966302827316213E-2</v>
      </c>
    </row>
    <row r="708" spans="1:4">
      <c r="A708" s="6" t="s">
        <v>153</v>
      </c>
      <c r="B708" s="7"/>
      <c r="C708" s="7"/>
      <c r="D708" s="15">
        <v>2.6155671986542122</v>
      </c>
    </row>
    <row r="709" spans="1:4">
      <c r="A709" s="6" t="s">
        <v>35</v>
      </c>
      <c r="B709" s="6" t="s">
        <v>7</v>
      </c>
      <c r="C709" s="6">
        <v>0.60232511482579698</v>
      </c>
      <c r="D709" s="15">
        <v>1.8069753444773911</v>
      </c>
    </row>
    <row r="710" spans="1:4">
      <c r="A710" s="8"/>
      <c r="B710" s="6" t="s">
        <v>195</v>
      </c>
      <c r="C710" s="7"/>
      <c r="D710" s="15">
        <v>1.8069753444773911</v>
      </c>
    </row>
    <row r="711" spans="1:4">
      <c r="A711" s="8"/>
      <c r="B711" s="6" t="s">
        <v>11</v>
      </c>
      <c r="C711" s="6">
        <v>1.8568812764152591</v>
      </c>
      <c r="D711" s="15">
        <v>3.7137625528305183</v>
      </c>
    </row>
    <row r="712" spans="1:4">
      <c r="A712" s="8"/>
      <c r="B712" s="6" t="s">
        <v>202</v>
      </c>
      <c r="C712" s="7"/>
      <c r="D712" s="15">
        <v>3.7137625528305183</v>
      </c>
    </row>
    <row r="713" spans="1:4">
      <c r="A713" s="8"/>
      <c r="B713" s="6" t="s">
        <v>12</v>
      </c>
      <c r="C713" s="6">
        <v>9.7333964603580569E-2</v>
      </c>
      <c r="D713" s="15">
        <v>9.7333964603580569E-2</v>
      </c>
    </row>
    <row r="714" spans="1:4">
      <c r="A714" s="8"/>
      <c r="B714" s="6" t="s">
        <v>197</v>
      </c>
      <c r="C714" s="7"/>
      <c r="D714" s="15">
        <v>9.7333964603580569E-2</v>
      </c>
    </row>
    <row r="715" spans="1:4">
      <c r="A715" s="8"/>
      <c r="B715" s="6" t="s">
        <v>13</v>
      </c>
      <c r="C715" s="6">
        <v>0.30635511292181072</v>
      </c>
      <c r="D715" s="15">
        <v>0.61271022584362145</v>
      </c>
    </row>
    <row r="716" spans="1:4">
      <c r="A716" s="8"/>
      <c r="B716" s="6" t="s">
        <v>198</v>
      </c>
      <c r="C716" s="7"/>
      <c r="D716" s="15">
        <v>0.61271022584362145</v>
      </c>
    </row>
    <row r="717" spans="1:4">
      <c r="A717" s="8"/>
      <c r="B717" s="6" t="s">
        <v>15</v>
      </c>
      <c r="C717" s="6">
        <v>0.13070181357111788</v>
      </c>
      <c r="D717" s="15">
        <v>0.13070181357111788</v>
      </c>
    </row>
    <row r="718" spans="1:4">
      <c r="A718" s="8"/>
      <c r="B718" s="6" t="s">
        <v>199</v>
      </c>
      <c r="C718" s="7"/>
      <c r="D718" s="15">
        <v>0.13070181357111788</v>
      </c>
    </row>
    <row r="719" spans="1:4">
      <c r="A719" s="6" t="s">
        <v>154</v>
      </c>
      <c r="B719" s="7"/>
      <c r="C719" s="7"/>
      <c r="D719" s="15">
        <v>6.3614839013262294</v>
      </c>
    </row>
    <row r="720" spans="1:4">
      <c r="A720" s="6" t="s">
        <v>81</v>
      </c>
      <c r="B720" s="6" t="s">
        <v>9</v>
      </c>
      <c r="C720" s="6">
        <v>0.41586583802816895</v>
      </c>
      <c r="D720" s="15">
        <v>1.2475975140845068</v>
      </c>
    </row>
    <row r="721" spans="1:4">
      <c r="A721" s="8"/>
      <c r="B721" s="6" t="s">
        <v>200</v>
      </c>
      <c r="C721" s="7"/>
      <c r="D721" s="15">
        <v>1.2475975140845068</v>
      </c>
    </row>
    <row r="722" spans="1:4">
      <c r="A722" s="8"/>
      <c r="B722" s="6" t="s">
        <v>11</v>
      </c>
      <c r="C722" s="6">
        <v>0.2906286378084379</v>
      </c>
      <c r="D722" s="15">
        <v>0.58125727561687579</v>
      </c>
    </row>
    <row r="723" spans="1:4">
      <c r="A723" s="8"/>
      <c r="B723" s="6" t="s">
        <v>202</v>
      </c>
      <c r="C723" s="7"/>
      <c r="D723" s="15">
        <v>0.58125727561687579</v>
      </c>
    </row>
    <row r="724" spans="1:4">
      <c r="A724" s="8"/>
      <c r="B724" s="6" t="s">
        <v>12</v>
      </c>
      <c r="C724" s="6">
        <v>4.9384576936061388E-2</v>
      </c>
      <c r="D724" s="15">
        <v>4.9384576936061388E-2</v>
      </c>
    </row>
    <row r="725" spans="1:4">
      <c r="A725" s="8"/>
      <c r="B725" s="6" t="s">
        <v>197</v>
      </c>
      <c r="C725" s="7"/>
      <c r="D725" s="15">
        <v>4.9384576936061388E-2</v>
      </c>
    </row>
    <row r="726" spans="1:4">
      <c r="A726" s="8"/>
      <c r="B726" s="6" t="s">
        <v>14</v>
      </c>
      <c r="C726" s="6">
        <v>8.0070857925925928E-2</v>
      </c>
      <c r="D726" s="15">
        <v>0.16014171585185186</v>
      </c>
    </row>
    <row r="727" spans="1:4">
      <c r="A727" s="8"/>
      <c r="B727" s="6" t="s">
        <v>201</v>
      </c>
      <c r="C727" s="7"/>
      <c r="D727" s="15">
        <v>0.16014171585185186</v>
      </c>
    </row>
    <row r="728" spans="1:4">
      <c r="A728" s="8"/>
      <c r="B728" s="6" t="s">
        <v>15</v>
      </c>
      <c r="C728" s="6">
        <v>6.6132499669421502E-2</v>
      </c>
      <c r="D728" s="15">
        <v>6.6132499669421502E-2</v>
      </c>
    </row>
    <row r="729" spans="1:4">
      <c r="A729" s="8"/>
      <c r="B729" s="6" t="s">
        <v>199</v>
      </c>
      <c r="C729" s="7"/>
      <c r="D729" s="15">
        <v>6.6132499669421502E-2</v>
      </c>
    </row>
    <row r="730" spans="1:4">
      <c r="A730" s="6" t="s">
        <v>155</v>
      </c>
      <c r="B730" s="7"/>
      <c r="C730" s="7"/>
      <c r="D730" s="15">
        <v>2.1045135821587175</v>
      </c>
    </row>
    <row r="731" spans="1:4">
      <c r="A731" s="11" t="s">
        <v>88</v>
      </c>
      <c r="B731" s="14"/>
      <c r="C731" s="14"/>
      <c r="D731" s="13">
        <v>507.64886643509379</v>
      </c>
    </row>
  </sheetData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3:P401"/>
  <sheetViews>
    <sheetView tabSelected="1" topLeftCell="C7" workbookViewId="0">
      <selection activeCell="L33" sqref="L33:P35"/>
    </sheetView>
  </sheetViews>
  <sheetFormatPr defaultRowHeight="12.75"/>
  <cols>
    <col min="1" max="1" width="11.85546875" bestFit="1" customWidth="1"/>
    <col min="2" max="2" width="15" bestFit="1" customWidth="1"/>
    <col min="3" max="3" width="12" bestFit="1" customWidth="1"/>
  </cols>
  <sheetData>
    <row r="3" spans="1:16">
      <c r="A3" s="9" t="s">
        <v>168</v>
      </c>
      <c r="B3" s="7"/>
      <c r="C3" s="12"/>
    </row>
    <row r="4" spans="1:16">
      <c r="A4" s="9" t="s">
        <v>0</v>
      </c>
      <c r="B4" s="9" t="s">
        <v>1</v>
      </c>
      <c r="C4" s="12" t="s">
        <v>89</v>
      </c>
      <c r="E4" s="20" t="s">
        <v>222</v>
      </c>
      <c r="F4" s="20" t="s">
        <v>7</v>
      </c>
      <c r="G4" s="20" t="s">
        <v>10</v>
      </c>
      <c r="H4" s="20" t="s">
        <v>12</v>
      </c>
      <c r="I4" s="20" t="s">
        <v>13</v>
      </c>
      <c r="J4" s="20" t="s">
        <v>15</v>
      </c>
      <c r="K4" s="20"/>
      <c r="L4" s="20" t="s">
        <v>7</v>
      </c>
      <c r="M4" s="20" t="s">
        <v>10</v>
      </c>
      <c r="N4" s="20" t="s">
        <v>12</v>
      </c>
      <c r="O4" s="20" t="s">
        <v>13</v>
      </c>
      <c r="P4" s="20" t="s">
        <v>15</v>
      </c>
    </row>
    <row r="5" spans="1:16">
      <c r="A5" s="6" t="s">
        <v>71</v>
      </c>
      <c r="B5" s="6" t="s">
        <v>7</v>
      </c>
      <c r="C5" s="15">
        <v>4.8521190447885969</v>
      </c>
      <c r="E5" s="21" t="s">
        <v>204</v>
      </c>
      <c r="F5" s="22">
        <v>4.8521190447885969</v>
      </c>
      <c r="G5" s="22">
        <v>1.9469734839044914</v>
      </c>
      <c r="H5" s="22">
        <v>0.18096204911844388</v>
      </c>
      <c r="I5" s="22">
        <v>0.35381309692850271</v>
      </c>
      <c r="J5" s="22">
        <v>7.0704951568852842E-2</v>
      </c>
      <c r="K5" s="23"/>
      <c r="L5" s="22">
        <v>3.1990674144352642</v>
      </c>
      <c r="M5" s="22">
        <v>0.98827650268369138</v>
      </c>
      <c r="N5" s="22">
        <v>6.7925042937641636E-2</v>
      </c>
      <c r="O5" s="22">
        <v>0.16477256400347953</v>
      </c>
      <c r="P5" s="22">
        <v>5.5322088209083478E-2</v>
      </c>
    </row>
    <row r="6" spans="1:16">
      <c r="A6" s="8"/>
      <c r="B6" s="10" t="s">
        <v>10</v>
      </c>
      <c r="C6" s="16">
        <v>1.9469734839044914</v>
      </c>
      <c r="E6" s="21" t="s">
        <v>205</v>
      </c>
      <c r="F6" s="22">
        <v>1.9700230257195019</v>
      </c>
      <c r="G6" s="22">
        <v>0.80096573396991633</v>
      </c>
      <c r="H6" s="22">
        <v>8.5034833864087028E-2</v>
      </c>
      <c r="I6" s="22">
        <v>0.16966995380353689</v>
      </c>
      <c r="J6" s="22">
        <v>6.5611636377854041E-2</v>
      </c>
      <c r="K6" s="22"/>
      <c r="L6" s="22">
        <v>2.4649701043229855</v>
      </c>
      <c r="M6" s="22">
        <v>0.6293037487299602</v>
      </c>
      <c r="N6" s="22">
        <v>3.9806610785353379E-2</v>
      </c>
      <c r="O6" s="22">
        <v>0.10381459359630632</v>
      </c>
      <c r="P6" s="22">
        <v>8.094504840386596E-2</v>
      </c>
    </row>
    <row r="7" spans="1:16">
      <c r="A7" s="8"/>
      <c r="B7" s="10" t="s">
        <v>12</v>
      </c>
      <c r="C7" s="16">
        <v>0.18096204911844388</v>
      </c>
      <c r="E7" s="21" t="s">
        <v>206</v>
      </c>
      <c r="F7" s="23"/>
      <c r="G7" s="23"/>
      <c r="H7" s="23"/>
      <c r="I7" s="23"/>
      <c r="J7" s="23"/>
      <c r="K7" s="23"/>
      <c r="L7" s="22">
        <v>1.1063528006291923</v>
      </c>
      <c r="M7" s="22">
        <v>0.38194507697116586</v>
      </c>
      <c r="N7" s="22">
        <v>4.4382317634582995E-2</v>
      </c>
      <c r="O7" s="22">
        <v>0.11248692115828567</v>
      </c>
      <c r="P7" s="22">
        <v>5.9987611306789451E-2</v>
      </c>
    </row>
    <row r="8" spans="1:16">
      <c r="A8" s="8"/>
      <c r="B8" s="10" t="s">
        <v>13</v>
      </c>
      <c r="C8" s="16">
        <v>0.35381309692850271</v>
      </c>
      <c r="E8" s="21" t="s">
        <v>207</v>
      </c>
      <c r="F8" s="22">
        <v>3.3070288951601121E-2</v>
      </c>
      <c r="G8" s="22">
        <v>10.943619711453051</v>
      </c>
      <c r="H8" s="22">
        <v>0.25446189780793077</v>
      </c>
      <c r="I8" s="22">
        <v>1.7661666603614172</v>
      </c>
      <c r="J8" s="22">
        <v>0.13089050690867507</v>
      </c>
      <c r="K8" s="22"/>
      <c r="L8" s="22">
        <v>1.3157168772261295E-2</v>
      </c>
      <c r="M8" s="22">
        <v>15.76054053549692</v>
      </c>
      <c r="N8" s="22">
        <v>0.17799145759258106</v>
      </c>
      <c r="O8" s="22">
        <v>1.3292085745592026</v>
      </c>
      <c r="P8" s="22">
        <v>0.13712649260724885</v>
      </c>
    </row>
    <row r="9" spans="1:16">
      <c r="A9" s="8"/>
      <c r="B9" s="10" t="s">
        <v>15</v>
      </c>
      <c r="C9" s="16">
        <v>7.0704951568852842E-2</v>
      </c>
      <c r="E9" s="21" t="s">
        <v>208</v>
      </c>
      <c r="F9" s="22">
        <v>3.923697158489889</v>
      </c>
      <c r="G9" s="22">
        <v>0.84654665823668274</v>
      </c>
      <c r="H9" s="22">
        <v>8.6060571803264999E-2</v>
      </c>
      <c r="I9" s="22">
        <v>0.18955434612458336</v>
      </c>
      <c r="J9" s="22">
        <v>7.1041108569209616E-2</v>
      </c>
      <c r="K9" s="22"/>
      <c r="L9" s="22">
        <v>2.7697806234066791</v>
      </c>
      <c r="M9" s="22">
        <v>0.41452440261722046</v>
      </c>
      <c r="N9" s="22">
        <v>6.8831324932942417E-2</v>
      </c>
      <c r="O9" s="22">
        <v>0.10910532684265112</v>
      </c>
      <c r="P9" s="22">
        <v>5.4374995835941395E-2</v>
      </c>
    </row>
    <row r="10" spans="1:16">
      <c r="A10" s="6" t="s">
        <v>90</v>
      </c>
      <c r="B10" s="7"/>
      <c r="C10" s="15">
        <v>7.4045726263088874</v>
      </c>
      <c r="E10" s="21" t="s">
        <v>209</v>
      </c>
      <c r="F10" s="22">
        <v>5.6280585043511984</v>
      </c>
      <c r="G10" s="22">
        <v>1.5334327262064498</v>
      </c>
      <c r="H10" s="22">
        <v>0.22905521214036978</v>
      </c>
      <c r="I10" s="22">
        <v>0.39161119711471781</v>
      </c>
      <c r="J10" s="22">
        <v>0.20631614304927179</v>
      </c>
      <c r="K10" s="22"/>
      <c r="L10" s="22">
        <v>4.2877721482941293</v>
      </c>
      <c r="M10" s="22">
        <v>1.1124738867208537</v>
      </c>
      <c r="N10" s="22">
        <v>0.17724553755224254</v>
      </c>
      <c r="O10" s="22">
        <v>0.28607085332396537</v>
      </c>
      <c r="P10" s="22">
        <v>0.1566503565530436</v>
      </c>
    </row>
    <row r="11" spans="1:16">
      <c r="A11" s="6" t="s">
        <v>72</v>
      </c>
      <c r="B11" s="6" t="s">
        <v>9</v>
      </c>
      <c r="C11" s="15">
        <v>3.1990674144352642</v>
      </c>
      <c r="E11" s="21" t="s">
        <v>210</v>
      </c>
      <c r="F11" s="22">
        <v>0.24907917975029364</v>
      </c>
      <c r="G11" s="22">
        <v>25.449520431035229</v>
      </c>
      <c r="H11" s="22">
        <v>0.35829262356023817</v>
      </c>
      <c r="I11" s="22">
        <v>1.4694777911449075</v>
      </c>
      <c r="J11" s="22">
        <v>0.23589394127481819</v>
      </c>
      <c r="K11" s="22"/>
      <c r="L11" s="22">
        <v>0.15071347495434739</v>
      </c>
      <c r="M11" s="22">
        <v>6.8392479710293959</v>
      </c>
      <c r="N11" s="22">
        <v>8.2896634177531056E-2</v>
      </c>
      <c r="O11" s="22">
        <v>0.2642388231456389</v>
      </c>
      <c r="P11" s="22">
        <v>8.0790091069995074E-2</v>
      </c>
    </row>
    <row r="12" spans="1:16">
      <c r="A12" s="8"/>
      <c r="B12" s="10" t="s">
        <v>10</v>
      </c>
      <c r="C12" s="16">
        <v>0.98827650268369138</v>
      </c>
      <c r="E12" s="21" t="s">
        <v>211</v>
      </c>
      <c r="F12" s="22">
        <v>8.0261761566658176</v>
      </c>
      <c r="G12" s="22">
        <v>1.3671342813743947</v>
      </c>
      <c r="H12" s="22">
        <v>0.12869447100099535</v>
      </c>
      <c r="I12" s="22">
        <v>0.18356862121001952</v>
      </c>
      <c r="J12" s="22">
        <v>6.1297682742552283E-2</v>
      </c>
      <c r="K12" s="22"/>
      <c r="L12" s="22">
        <v>3.1254084846046766</v>
      </c>
      <c r="M12" s="22">
        <v>0.31517164783995344</v>
      </c>
      <c r="N12" s="22">
        <v>6.576854537042813E-2</v>
      </c>
      <c r="O12" s="22">
        <v>9.4121919385058053E-2</v>
      </c>
      <c r="P12" s="22">
        <v>7.3251007967408951E-2</v>
      </c>
    </row>
    <row r="13" spans="1:16">
      <c r="A13" s="8"/>
      <c r="B13" s="10" t="s">
        <v>12</v>
      </c>
      <c r="C13" s="16">
        <v>6.7925042937641636E-2</v>
      </c>
      <c r="E13" s="21" t="s">
        <v>212</v>
      </c>
      <c r="F13" s="22">
        <v>3.0497713359345369</v>
      </c>
      <c r="G13" s="22">
        <v>8.0993371864262933</v>
      </c>
      <c r="H13" s="22">
        <v>0.24604820007889466</v>
      </c>
      <c r="I13" s="22">
        <v>0.75657510401560335</v>
      </c>
      <c r="J13" s="22">
        <v>0.11367040161797046</v>
      </c>
      <c r="K13" s="22"/>
      <c r="L13" s="22">
        <v>3.2114127718816112</v>
      </c>
      <c r="M13" s="22">
        <v>2.7334228461755194</v>
      </c>
      <c r="N13" s="22">
        <v>0.11272699831576323</v>
      </c>
      <c r="O13" s="22">
        <v>0.30504177322760884</v>
      </c>
      <c r="P13" s="22">
        <v>0.12272099604989092</v>
      </c>
    </row>
    <row r="14" spans="1:16">
      <c r="A14" s="8"/>
      <c r="B14" s="10" t="s">
        <v>13</v>
      </c>
      <c r="C14" s="16">
        <v>0.16477256400347953</v>
      </c>
      <c r="E14" s="21" t="s">
        <v>213</v>
      </c>
      <c r="F14" s="22">
        <v>5.4704657617226395</v>
      </c>
      <c r="G14" s="22">
        <v>2.8680231397609832</v>
      </c>
      <c r="H14" s="22">
        <v>0.23829985271259105</v>
      </c>
      <c r="I14" s="22">
        <v>0.44647174953866597</v>
      </c>
      <c r="J14" s="22">
        <v>6.3790901120129959E-2</v>
      </c>
      <c r="K14" s="22"/>
      <c r="L14" s="22">
        <v>5.305473455947495</v>
      </c>
      <c r="M14" s="22">
        <v>2.7061193268590462</v>
      </c>
      <c r="N14" s="22">
        <v>0.23234242956355394</v>
      </c>
      <c r="O14" s="22">
        <v>0.43351773762922818</v>
      </c>
      <c r="P14" s="22">
        <v>6.1693407366935779E-2</v>
      </c>
    </row>
    <row r="15" spans="1:16">
      <c r="A15" s="8"/>
      <c r="B15" s="10" t="s">
        <v>15</v>
      </c>
      <c r="C15" s="16">
        <v>5.5322088209083478E-2</v>
      </c>
      <c r="E15" s="21" t="s">
        <v>214</v>
      </c>
      <c r="F15" s="22">
        <v>6.8797214718881552</v>
      </c>
      <c r="G15" s="22">
        <v>0.80199114036160535</v>
      </c>
      <c r="H15" s="22">
        <v>0.12515374151294842</v>
      </c>
      <c r="I15" s="22">
        <v>0.19439911491107498</v>
      </c>
      <c r="J15" s="22">
        <v>6.1711482747084156E-2</v>
      </c>
      <c r="K15" s="22"/>
      <c r="L15" s="22">
        <v>3.9555218160697176</v>
      </c>
      <c r="M15" s="22">
        <v>0.48273307233745971</v>
      </c>
      <c r="N15" s="22">
        <v>6.4984585646559789E-2</v>
      </c>
      <c r="O15" s="22">
        <v>9.1884893204857973E-2</v>
      </c>
      <c r="P15" s="22">
        <v>6.4826116197569103E-2</v>
      </c>
    </row>
    <row r="16" spans="1:16">
      <c r="A16" s="6" t="s">
        <v>91</v>
      </c>
      <c r="B16" s="7"/>
      <c r="C16" s="15">
        <v>4.4753636122691605</v>
      </c>
      <c r="E16" s="21" t="s">
        <v>215</v>
      </c>
      <c r="F16" s="22">
        <v>5.1309876729329273</v>
      </c>
      <c r="G16" s="22">
        <v>2.4525107362391978</v>
      </c>
      <c r="H16" s="22">
        <v>0.14749548158384909</v>
      </c>
      <c r="I16" s="22">
        <v>0.57226461182780797</v>
      </c>
      <c r="J16" s="22">
        <v>7.1090332777807658E-2</v>
      </c>
      <c r="K16" s="22"/>
      <c r="L16" s="22">
        <v>5.0830518812489824</v>
      </c>
      <c r="M16" s="22">
        <v>1.206374976850739</v>
      </c>
      <c r="N16" s="22">
        <v>0.10910795276859418</v>
      </c>
      <c r="O16" s="22">
        <v>0.33019782093746869</v>
      </c>
      <c r="P16" s="22">
        <v>9.5872140502940476E-2</v>
      </c>
    </row>
    <row r="17" spans="1:16">
      <c r="A17" s="6" t="s">
        <v>54</v>
      </c>
      <c r="B17" s="6" t="s">
        <v>9</v>
      </c>
      <c r="C17" s="15">
        <v>1.9700230257195019</v>
      </c>
      <c r="E17" s="21" t="s">
        <v>216</v>
      </c>
      <c r="F17" s="22">
        <v>4.4879319823029361E-2</v>
      </c>
      <c r="G17" s="22">
        <v>9.9086439826562671</v>
      </c>
      <c r="H17" s="22">
        <v>0.18581891977042184</v>
      </c>
      <c r="I17" s="22">
        <v>1.26199215458791</v>
      </c>
      <c r="J17" s="22">
        <v>4.6930730001630602E-2</v>
      </c>
      <c r="K17" s="22"/>
      <c r="L17" s="22">
        <v>3.908539744887813E-2</v>
      </c>
      <c r="M17" s="22">
        <v>9.7883329266365688</v>
      </c>
      <c r="N17" s="22">
        <v>0.10563814297298985</v>
      </c>
      <c r="O17" s="22">
        <v>1.1548834151360032</v>
      </c>
      <c r="P17" s="22">
        <v>6.9499886863146579E-2</v>
      </c>
    </row>
    <row r="18" spans="1:16">
      <c r="A18" s="8"/>
      <c r="B18" s="10" t="s">
        <v>10</v>
      </c>
      <c r="C18" s="16">
        <v>0.80096573396991633</v>
      </c>
      <c r="E18" s="21" t="s">
        <v>217</v>
      </c>
      <c r="F18" s="22">
        <v>8.7933084454796067</v>
      </c>
      <c r="G18" s="22">
        <v>1.9868527681903803</v>
      </c>
      <c r="H18" s="22">
        <v>0.21279196674930578</v>
      </c>
      <c r="I18" s="22">
        <v>0.58780159026805734</v>
      </c>
      <c r="J18" s="22">
        <v>0.14212829408887198</v>
      </c>
      <c r="K18" s="22"/>
      <c r="L18" s="22">
        <v>5.5040205730532108</v>
      </c>
      <c r="M18" s="22">
        <v>0.92929071790193962</v>
      </c>
      <c r="N18" s="22">
        <v>0.10156972490799078</v>
      </c>
      <c r="O18" s="22">
        <v>0.27501840292415269</v>
      </c>
      <c r="P18" s="22">
        <v>0.10245334698366558</v>
      </c>
    </row>
    <row r="19" spans="1:16">
      <c r="A19" s="8"/>
      <c r="B19" s="10" t="s">
        <v>12</v>
      </c>
      <c r="C19" s="16">
        <v>8.5034833864087028E-2</v>
      </c>
      <c r="E19" s="21" t="s">
        <v>218</v>
      </c>
      <c r="F19" s="22">
        <v>0.50218449310994195</v>
      </c>
      <c r="G19" s="22">
        <v>7.1474841535777704</v>
      </c>
      <c r="H19" s="22">
        <v>0.33542654161953461</v>
      </c>
      <c r="I19" s="22">
        <v>1.9257877434351844</v>
      </c>
      <c r="J19" s="22">
        <v>7.9005957957472311E-2</v>
      </c>
      <c r="K19" s="22"/>
      <c r="L19" s="22">
        <v>3.6510579336093585</v>
      </c>
      <c r="M19" s="22">
        <v>1.9553721315961194</v>
      </c>
      <c r="N19" s="22">
        <v>0.17612611440334353</v>
      </c>
      <c r="O19" s="22">
        <v>0.67872754575261807</v>
      </c>
      <c r="P19" s="22">
        <v>7.6540265872047583E-2</v>
      </c>
    </row>
    <row r="20" spans="1:16">
      <c r="A20" s="8"/>
      <c r="B20" s="10" t="s">
        <v>14</v>
      </c>
      <c r="C20" s="16">
        <v>0.16966995380353689</v>
      </c>
      <c r="E20" s="21" t="s">
        <v>219</v>
      </c>
      <c r="F20" s="23"/>
      <c r="G20" s="23"/>
      <c r="H20" s="23"/>
      <c r="I20" s="23"/>
      <c r="J20" s="23"/>
      <c r="K20" s="23"/>
      <c r="L20" s="22">
        <v>1.4390869749950281</v>
      </c>
      <c r="M20" s="22">
        <v>0.42918465138582174</v>
      </c>
      <c r="N20" s="22">
        <v>3.2106917347638958E-2</v>
      </c>
      <c r="O20" s="22">
        <v>8.4822399093311907E-2</v>
      </c>
      <c r="P20" s="22">
        <v>5.4983403963193608E-2</v>
      </c>
    </row>
    <row r="21" spans="1:16">
      <c r="A21" s="8"/>
      <c r="B21" s="10" t="s">
        <v>15</v>
      </c>
      <c r="C21" s="16">
        <v>6.5611636377854041E-2</v>
      </c>
      <c r="E21" s="21" t="s">
        <v>220</v>
      </c>
      <c r="F21" s="22">
        <v>2.5171032134422582</v>
      </c>
      <c r="G21" s="22">
        <v>0.72450684493624629</v>
      </c>
      <c r="H21" s="22">
        <v>0.10315382396045865</v>
      </c>
      <c r="I21" s="22">
        <v>0.14358465781409602</v>
      </c>
      <c r="J21" s="22">
        <v>9.2632623234954511E-2</v>
      </c>
      <c r="K21" s="22"/>
      <c r="L21" s="22">
        <v>1.9625968994648249</v>
      </c>
      <c r="M21" s="22">
        <v>0.29902432797162981</v>
      </c>
      <c r="N21" s="22">
        <v>3.9862013759798726E-2</v>
      </c>
      <c r="O21" s="22">
        <v>6.071900434942621E-2</v>
      </c>
      <c r="P21" s="22">
        <v>5.3986677372982954E-2</v>
      </c>
    </row>
    <row r="22" spans="1:16">
      <c r="A22" s="6" t="s">
        <v>92</v>
      </c>
      <c r="B22" s="7"/>
      <c r="C22" s="15">
        <v>3.0913051837348959</v>
      </c>
      <c r="E22" s="21" t="s">
        <v>221</v>
      </c>
      <c r="F22" s="22">
        <v>2.8682372975555612</v>
      </c>
      <c r="G22" s="22">
        <v>0.68802737316994378</v>
      </c>
      <c r="H22" s="22">
        <v>4.65992985482864E-2</v>
      </c>
      <c r="I22" s="22">
        <v>7.3725386734595236E-2</v>
      </c>
      <c r="J22" s="22">
        <v>7.1633115015144064E-2</v>
      </c>
      <c r="K22" s="22"/>
      <c r="L22" s="22">
        <v>1.9459896705328248</v>
      </c>
      <c r="M22" s="22">
        <v>0.24628020544981777</v>
      </c>
      <c r="N22" s="22">
        <v>3.0599036164306662E-2</v>
      </c>
      <c r="O22" s="22">
        <v>6.0811633811770224E-2</v>
      </c>
      <c r="P22" s="22">
        <v>6.1112437017508507E-2</v>
      </c>
    </row>
    <row r="23" spans="1:16">
      <c r="A23" s="6" t="s">
        <v>55</v>
      </c>
      <c r="B23" s="6" t="s">
        <v>7</v>
      </c>
      <c r="C23" s="15">
        <v>2.4649701043229855</v>
      </c>
      <c r="E23" s="21" t="s">
        <v>223</v>
      </c>
      <c r="F23" s="22">
        <v>4.2436886279777486</v>
      </c>
      <c r="G23" s="22">
        <v>10.747110828865726</v>
      </c>
      <c r="H23" s="22">
        <v>0.43348379734004899</v>
      </c>
      <c r="I23" s="22">
        <v>0.83103521389508928</v>
      </c>
      <c r="J23" s="22">
        <v>0.21536667147993913</v>
      </c>
      <c r="K23" s="22"/>
      <c r="L23" s="22">
        <v>1.2787757272776581</v>
      </c>
      <c r="M23" s="22">
        <v>1.4991279052195727</v>
      </c>
      <c r="N23" s="22">
        <v>5.9992673621940808E-2</v>
      </c>
      <c r="O23" s="22">
        <v>0.11469362385827561</v>
      </c>
      <c r="P23" s="22">
        <v>4.4741659187274775E-2</v>
      </c>
    </row>
    <row r="24" spans="1:16">
      <c r="A24" s="8"/>
      <c r="B24" s="10" t="s">
        <v>11</v>
      </c>
      <c r="C24" s="16">
        <v>0.6293037487299602</v>
      </c>
      <c r="E24" s="21" t="s">
        <v>224</v>
      </c>
      <c r="F24" s="22">
        <v>2.2933787445927107</v>
      </c>
      <c r="G24" s="22">
        <v>5.8892242055598407</v>
      </c>
      <c r="H24" s="22">
        <v>0.35162596762184917</v>
      </c>
      <c r="I24" s="22">
        <v>1.1618145479766455</v>
      </c>
      <c r="J24" s="22">
        <v>0.22205532333861019</v>
      </c>
      <c r="K24" s="22"/>
      <c r="L24" s="22">
        <v>1.780720175513931</v>
      </c>
      <c r="M24" s="22">
        <v>1.6135702245635517</v>
      </c>
      <c r="N24" s="22">
        <v>8.2400144771588385E-2</v>
      </c>
      <c r="O24" s="22">
        <v>0.29065548546287934</v>
      </c>
      <c r="P24" s="22">
        <v>0.1344534643906683</v>
      </c>
    </row>
    <row r="25" spans="1:16">
      <c r="A25" s="8"/>
      <c r="B25" s="10" t="s">
        <v>12</v>
      </c>
      <c r="C25" s="16">
        <v>3.9806610785353379E-2</v>
      </c>
      <c r="E25" s="21" t="s">
        <v>225</v>
      </c>
      <c r="F25" s="22">
        <v>3.8471131864029728</v>
      </c>
      <c r="G25" s="22">
        <v>16.054573666058616</v>
      </c>
      <c r="H25" s="22">
        <v>0.44267477811535866</v>
      </c>
      <c r="I25" s="22">
        <v>2.439004370799128</v>
      </c>
      <c r="J25" s="22">
        <v>0.41479275832055601</v>
      </c>
      <c r="K25" s="22"/>
      <c r="L25" s="22">
        <v>2.1244881111121154</v>
      </c>
      <c r="M25" s="22">
        <v>4.4016448551439433</v>
      </c>
      <c r="N25" s="22">
        <v>0.16323301384816921</v>
      </c>
      <c r="O25" s="22">
        <v>0.7559290243902439</v>
      </c>
      <c r="P25" s="22">
        <v>0.23348105070426517</v>
      </c>
    </row>
    <row r="26" spans="1:16">
      <c r="A26" s="8"/>
      <c r="B26" s="10" t="s">
        <v>13</v>
      </c>
      <c r="C26" s="16">
        <v>0.10381459359630632</v>
      </c>
      <c r="E26" s="21" t="s">
        <v>226</v>
      </c>
      <c r="F26" s="22">
        <v>0.52558949193251014</v>
      </c>
      <c r="G26" s="22">
        <v>19.845972080184207</v>
      </c>
      <c r="H26" s="22">
        <v>0.38591689128997969</v>
      </c>
      <c r="I26" s="22">
        <v>0.8566335689815342</v>
      </c>
      <c r="J26" s="22">
        <v>0.32099157994260513</v>
      </c>
      <c r="K26" s="22"/>
      <c r="L26" s="22">
        <v>1.0796097642336691</v>
      </c>
      <c r="M26" s="22">
        <v>8.3143022067305576</v>
      </c>
      <c r="N26" s="22">
        <v>0.25658924760360136</v>
      </c>
      <c r="O26" s="22">
        <v>0.6775078068854764</v>
      </c>
      <c r="P26" s="22">
        <v>0.25087808352518065</v>
      </c>
    </row>
    <row r="27" spans="1:16">
      <c r="A27" s="8"/>
      <c r="B27" s="10" t="s">
        <v>15</v>
      </c>
      <c r="C27" s="16">
        <v>8.094504840386596E-2</v>
      </c>
      <c r="E27" s="21" t="s">
        <v>227</v>
      </c>
      <c r="F27" s="22">
        <v>1.7525842096176871</v>
      </c>
      <c r="G27" s="22">
        <v>1.7993771672628505</v>
      </c>
      <c r="H27" s="22">
        <v>0.15565982721551561</v>
      </c>
      <c r="I27" s="22">
        <v>0.3416943367928138</v>
      </c>
      <c r="J27" s="22">
        <v>0.14990546469331387</v>
      </c>
      <c r="K27" s="22"/>
      <c r="L27" s="22">
        <v>0.83310502043067136</v>
      </c>
      <c r="M27" s="22">
        <v>1.0511018500544527</v>
      </c>
      <c r="N27" s="22">
        <v>8.9822298203480769E-2</v>
      </c>
      <c r="O27" s="22">
        <v>0.19430977533540769</v>
      </c>
      <c r="P27" s="22">
        <v>0.14296647181347846</v>
      </c>
    </row>
    <row r="28" spans="1:16">
      <c r="A28" s="6" t="s">
        <v>93</v>
      </c>
      <c r="B28" s="7"/>
      <c r="C28" s="15">
        <v>3.3188401058384716</v>
      </c>
      <c r="E28" s="21" t="s">
        <v>228</v>
      </c>
      <c r="F28" s="22">
        <v>0.22601843291024035</v>
      </c>
      <c r="G28" s="22">
        <v>18.494552769660849</v>
      </c>
      <c r="H28" s="22">
        <v>0.43576530516812134</v>
      </c>
      <c r="I28" s="22">
        <v>1.8652698100438427</v>
      </c>
      <c r="J28" s="22">
        <v>0.35754320584381633</v>
      </c>
      <c r="K28" s="22"/>
      <c r="L28" s="22">
        <v>0.21666238268184201</v>
      </c>
      <c r="M28" s="22">
        <v>1.3643229472513283</v>
      </c>
      <c r="N28" s="22">
        <v>3.7027790951905684E-2</v>
      </c>
      <c r="O28" s="22">
        <v>9.3473357439191676E-2</v>
      </c>
      <c r="P28" s="22">
        <v>6.9028660658398661E-2</v>
      </c>
    </row>
    <row r="29" spans="1:16">
      <c r="A29" s="6" t="s">
        <v>60</v>
      </c>
      <c r="B29" s="6" t="s">
        <v>7</v>
      </c>
      <c r="C29" s="15">
        <v>1.1063528006291923</v>
      </c>
      <c r="E29" s="21" t="s">
        <v>229</v>
      </c>
      <c r="F29" s="22">
        <v>7.7322678895803731</v>
      </c>
      <c r="G29" s="22">
        <v>0.74806924476403114</v>
      </c>
      <c r="H29" s="22">
        <v>0.28451056341744413</v>
      </c>
      <c r="I29" s="22">
        <v>0.40306354144861023</v>
      </c>
      <c r="J29" s="22">
        <v>0.18316081842218565</v>
      </c>
      <c r="K29" s="22"/>
      <c r="L29" s="22">
        <v>4.8996858038474755</v>
      </c>
      <c r="M29" s="22">
        <v>0.50082097279431914</v>
      </c>
      <c r="N29" s="22">
        <v>0.16630214662216955</v>
      </c>
      <c r="O29" s="22">
        <v>0.18480105958713908</v>
      </c>
      <c r="P29" s="22">
        <v>0.14121980730398864</v>
      </c>
    </row>
    <row r="30" spans="1:16">
      <c r="A30" s="8"/>
      <c r="B30" s="10" t="s">
        <v>10</v>
      </c>
      <c r="C30" s="16">
        <v>0.38194507697116586</v>
      </c>
      <c r="E30" s="21" t="s">
        <v>230</v>
      </c>
      <c r="F30" s="22">
        <v>2.2900311326590803E-2</v>
      </c>
      <c r="G30" s="22">
        <v>15.341535770045233</v>
      </c>
      <c r="H30" s="22">
        <v>0.15933200029258943</v>
      </c>
      <c r="I30" s="22">
        <v>1.678595572033275</v>
      </c>
      <c r="J30" s="22">
        <v>0.19851938858703505</v>
      </c>
      <c r="K30" s="22"/>
      <c r="L30" s="22">
        <v>0.11006791760834585</v>
      </c>
      <c r="M30" s="22">
        <v>4.192261868902464</v>
      </c>
      <c r="N30" s="22">
        <v>4.6596151716466014E-2</v>
      </c>
      <c r="O30" s="22">
        <v>0.47878038241493526</v>
      </c>
      <c r="P30" s="22">
        <v>0.10156213624163211</v>
      </c>
    </row>
    <row r="31" spans="1:16">
      <c r="A31" s="8"/>
      <c r="B31" s="10" t="s">
        <v>12</v>
      </c>
      <c r="C31" s="16">
        <v>4.4382317634582995E-2</v>
      </c>
      <c r="E31" s="21" t="s">
        <v>231</v>
      </c>
      <c r="F31" s="22">
        <v>4.8182193680333718</v>
      </c>
      <c r="G31" s="22">
        <v>0.79515357448154222</v>
      </c>
      <c r="H31" s="22">
        <v>0.20916642489726719</v>
      </c>
      <c r="I31" s="22">
        <v>0.24791891448820291</v>
      </c>
      <c r="J31" s="22">
        <v>0.12507722485372466</v>
      </c>
      <c r="K31" s="22"/>
      <c r="L31" s="22">
        <v>3.0833152289862409</v>
      </c>
      <c r="M31" s="22">
        <v>0.45962209320840747</v>
      </c>
      <c r="N31" s="22">
        <v>7.4830417472397243E-2</v>
      </c>
      <c r="O31" s="22">
        <v>0.10430536108601828</v>
      </c>
      <c r="P31" s="22">
        <v>0.11392814382004195</v>
      </c>
    </row>
    <row r="32" spans="1:16">
      <c r="A32" s="8"/>
      <c r="B32" s="10" t="s">
        <v>14</v>
      </c>
      <c r="C32" s="16">
        <v>0.11248692115828567</v>
      </c>
      <c r="E32" s="21" t="s">
        <v>232</v>
      </c>
      <c r="F32" s="22">
        <v>3.479047706809645</v>
      </c>
      <c r="G32" s="22">
        <v>1.7591511876906876</v>
      </c>
      <c r="H32" s="22">
        <v>0.18573201163042832</v>
      </c>
      <c r="I32" s="22">
        <v>0.43584727524937272</v>
      </c>
      <c r="J32" s="22">
        <v>0.16117338710573195</v>
      </c>
      <c r="K32" s="22"/>
      <c r="L32" s="22">
        <v>1.7386425439349837</v>
      </c>
      <c r="M32" s="22">
        <v>0.61804777459790272</v>
      </c>
      <c r="N32" s="22">
        <v>7.0017739172020879E-2</v>
      </c>
      <c r="O32" s="22">
        <v>0.14097577951754825</v>
      </c>
      <c r="P32" s="22">
        <v>9.041290937735387E-2</v>
      </c>
    </row>
    <row r="33" spans="1:16">
      <c r="A33" s="8"/>
      <c r="B33" s="10" t="s">
        <v>15</v>
      </c>
      <c r="C33" s="16">
        <v>5.9987611306789451E-2</v>
      </c>
      <c r="E33" s="21" t="s">
        <v>233</v>
      </c>
      <c r="F33" s="22">
        <v>1.8457357961975394</v>
      </c>
      <c r="G33" s="22">
        <v>3.7934244666297436</v>
      </c>
      <c r="H33" s="22">
        <v>9.9421822884147679E-2</v>
      </c>
      <c r="I33" s="22">
        <v>0.62585314182188101</v>
      </c>
      <c r="J33" s="22">
        <v>0.1335054275496608</v>
      </c>
      <c r="K33" s="22"/>
      <c r="L33" s="22">
        <v>1.2678836525249055</v>
      </c>
      <c r="M33" s="22">
        <v>0.59070861343178438</v>
      </c>
      <c r="N33" s="22">
        <v>5.0187578187054251E-2</v>
      </c>
      <c r="O33" s="22">
        <v>0.16274564619090637</v>
      </c>
      <c r="P33" s="22">
        <v>6.720782486729826E-2</v>
      </c>
    </row>
    <row r="34" spans="1:16">
      <c r="A34" s="6" t="s">
        <v>94</v>
      </c>
      <c r="B34" s="7"/>
      <c r="C34" s="15">
        <v>1.7051547277000163</v>
      </c>
      <c r="E34" s="21" t="s">
        <v>234</v>
      </c>
      <c r="F34" s="22">
        <v>1.3231198851947232</v>
      </c>
      <c r="G34" s="22">
        <v>2.9150043898592588</v>
      </c>
      <c r="H34" s="22">
        <v>0.22753203111897155</v>
      </c>
      <c r="I34" s="22">
        <v>0.39870396768349337</v>
      </c>
      <c r="J34" s="22">
        <v>7.008550182808089E-2</v>
      </c>
      <c r="K34" s="22"/>
      <c r="L34" s="22">
        <v>1.2837581467301886</v>
      </c>
      <c r="M34" s="22">
        <v>1.0411079089234545</v>
      </c>
      <c r="N34" s="22">
        <v>5.1830055101574034E-2</v>
      </c>
      <c r="O34" s="22">
        <v>0.14088610045501693</v>
      </c>
      <c r="P34" s="22">
        <v>7.3345850396248649E-2</v>
      </c>
    </row>
    <row r="35" spans="1:16">
      <c r="A35" s="6" t="s">
        <v>73</v>
      </c>
      <c r="B35" s="6" t="s">
        <v>9</v>
      </c>
      <c r="C35" s="15">
        <v>3.3070288951601121E-2</v>
      </c>
      <c r="E35" s="21" t="s">
        <v>235</v>
      </c>
      <c r="F35" s="22">
        <v>1.92408537644879</v>
      </c>
      <c r="G35" s="22">
        <v>2.0769581505520787</v>
      </c>
      <c r="H35" s="22">
        <v>0.23485700696728487</v>
      </c>
      <c r="I35" s="22">
        <v>0.41260159951575681</v>
      </c>
      <c r="J35" s="22">
        <v>8.377654236131446E-2</v>
      </c>
      <c r="K35" s="22"/>
      <c r="L35" s="22">
        <v>0.76811967491728295</v>
      </c>
      <c r="M35" s="22">
        <v>0.59705187270168159</v>
      </c>
      <c r="N35" s="22">
        <v>5.8460223941114088E-2</v>
      </c>
      <c r="O35" s="22">
        <v>0.10264072424637827</v>
      </c>
      <c r="P35" s="22">
        <v>4.3819270202314901E-2</v>
      </c>
    </row>
    <row r="36" spans="1:16">
      <c r="A36" s="8"/>
      <c r="B36" s="10" t="s">
        <v>10</v>
      </c>
      <c r="C36" s="16">
        <v>10.943619711453051</v>
      </c>
    </row>
    <row r="37" spans="1:16">
      <c r="A37" s="8"/>
      <c r="B37" s="10" t="s">
        <v>12</v>
      </c>
      <c r="C37" s="16">
        <v>0.25446189780793077</v>
      </c>
    </row>
    <row r="38" spans="1:16">
      <c r="A38" s="8"/>
      <c r="B38" s="10" t="s">
        <v>13</v>
      </c>
      <c r="C38" s="16">
        <v>1.7661666603614172</v>
      </c>
    </row>
    <row r="39" spans="1:16">
      <c r="A39" s="8"/>
      <c r="B39" s="10" t="s">
        <v>15</v>
      </c>
      <c r="C39" s="16">
        <v>0.13089050690867507</v>
      </c>
    </row>
    <row r="40" spans="1:16">
      <c r="A40" s="6" t="s">
        <v>95</v>
      </c>
      <c r="B40" s="7"/>
      <c r="C40" s="15">
        <v>13.128209065482675</v>
      </c>
    </row>
    <row r="41" spans="1:16">
      <c r="A41" s="6" t="s">
        <v>46</v>
      </c>
      <c r="B41" s="6" t="s">
        <v>7</v>
      </c>
      <c r="C41" s="15">
        <v>1.3157168772261295E-2</v>
      </c>
    </row>
    <row r="42" spans="1:16">
      <c r="A42" s="8"/>
      <c r="B42" s="10" t="s">
        <v>10</v>
      </c>
      <c r="C42" s="16">
        <v>15.76054053549692</v>
      </c>
    </row>
    <row r="43" spans="1:16">
      <c r="A43" s="8"/>
      <c r="B43" s="10" t="s">
        <v>12</v>
      </c>
      <c r="C43" s="16">
        <v>0.17799145759258106</v>
      </c>
    </row>
    <row r="44" spans="1:16">
      <c r="A44" s="8"/>
      <c r="B44" s="10" t="s">
        <v>13</v>
      </c>
      <c r="C44" s="16">
        <v>1.3292085745592026</v>
      </c>
    </row>
    <row r="45" spans="1:16">
      <c r="A45" s="8"/>
      <c r="B45" s="10" t="s">
        <v>15</v>
      </c>
      <c r="C45" s="16">
        <v>0.13712649260724885</v>
      </c>
    </row>
    <row r="46" spans="1:16">
      <c r="A46" s="6" t="s">
        <v>96</v>
      </c>
      <c r="B46" s="7"/>
      <c r="C46" s="15">
        <v>17.418024229028212</v>
      </c>
    </row>
    <row r="47" spans="1:16">
      <c r="A47" s="6" t="s">
        <v>61</v>
      </c>
      <c r="B47" s="6" t="s">
        <v>7</v>
      </c>
      <c r="C47" s="15">
        <v>3.923697158489889</v>
      </c>
    </row>
    <row r="48" spans="1:16">
      <c r="A48" s="8"/>
      <c r="B48" s="10" t="s">
        <v>11</v>
      </c>
      <c r="C48" s="16">
        <v>0.84654665823668274</v>
      </c>
    </row>
    <row r="49" spans="1:3">
      <c r="A49" s="8"/>
      <c r="B49" s="10" t="s">
        <v>12</v>
      </c>
      <c r="C49" s="16">
        <v>8.6060571803264999E-2</v>
      </c>
    </row>
    <row r="50" spans="1:3">
      <c r="A50" s="8"/>
      <c r="B50" s="10" t="s">
        <v>13</v>
      </c>
      <c r="C50" s="16">
        <v>0.18955434612458336</v>
      </c>
    </row>
    <row r="51" spans="1:3">
      <c r="A51" s="8"/>
      <c r="B51" s="10" t="s">
        <v>15</v>
      </c>
      <c r="C51" s="16">
        <v>7.1041108569209616E-2</v>
      </c>
    </row>
    <row r="52" spans="1:3">
      <c r="A52" s="6" t="s">
        <v>97</v>
      </c>
      <c r="B52" s="7"/>
      <c r="C52" s="15">
        <v>5.1168998432236297</v>
      </c>
    </row>
    <row r="53" spans="1:3">
      <c r="A53" s="6" t="s">
        <v>62</v>
      </c>
      <c r="B53" s="6" t="s">
        <v>7</v>
      </c>
      <c r="C53" s="15">
        <v>2.7697806234066791</v>
      </c>
    </row>
    <row r="54" spans="1:3">
      <c r="A54" s="8"/>
      <c r="B54" s="10" t="s">
        <v>11</v>
      </c>
      <c r="C54" s="16">
        <v>0.41452440261722046</v>
      </c>
    </row>
    <row r="55" spans="1:3">
      <c r="A55" s="8"/>
      <c r="B55" s="10" t="s">
        <v>12</v>
      </c>
      <c r="C55" s="16">
        <v>6.8831324932942417E-2</v>
      </c>
    </row>
    <row r="56" spans="1:3">
      <c r="A56" s="8"/>
      <c r="B56" s="10" t="s">
        <v>13</v>
      </c>
      <c r="C56" s="16">
        <v>0.10910532684265112</v>
      </c>
    </row>
    <row r="57" spans="1:3">
      <c r="A57" s="8"/>
      <c r="B57" s="10" t="s">
        <v>15</v>
      </c>
      <c r="C57" s="16">
        <v>5.4374995835941395E-2</v>
      </c>
    </row>
    <row r="58" spans="1:3">
      <c r="A58" s="6" t="s">
        <v>98</v>
      </c>
      <c r="B58" s="7"/>
      <c r="C58" s="15">
        <v>3.4166166736354344</v>
      </c>
    </row>
    <row r="59" spans="1:3">
      <c r="A59" s="6" t="s">
        <v>65</v>
      </c>
      <c r="B59" s="6" t="s">
        <v>7</v>
      </c>
      <c r="C59" s="15">
        <v>5.6280585043511984</v>
      </c>
    </row>
    <row r="60" spans="1:3">
      <c r="A60" s="8"/>
      <c r="B60" s="10" t="s">
        <v>11</v>
      </c>
      <c r="C60" s="16">
        <v>1.5334327262064498</v>
      </c>
    </row>
    <row r="61" spans="1:3">
      <c r="A61" s="8"/>
      <c r="B61" s="10" t="s">
        <v>12</v>
      </c>
      <c r="C61" s="16">
        <v>0.22905521214036978</v>
      </c>
    </row>
    <row r="62" spans="1:3">
      <c r="A62" s="8"/>
      <c r="B62" s="10" t="s">
        <v>13</v>
      </c>
      <c r="C62" s="16">
        <v>0.39161119711471781</v>
      </c>
    </row>
    <row r="63" spans="1:3">
      <c r="A63" s="8"/>
      <c r="B63" s="10" t="s">
        <v>15</v>
      </c>
      <c r="C63" s="16">
        <v>0.20631614304927179</v>
      </c>
    </row>
    <row r="64" spans="1:3">
      <c r="A64" s="6" t="s">
        <v>99</v>
      </c>
      <c r="B64" s="7"/>
      <c r="C64" s="15">
        <v>7.988473782862008</v>
      </c>
    </row>
    <row r="65" spans="1:3">
      <c r="A65" s="6" t="s">
        <v>66</v>
      </c>
      <c r="B65" s="6" t="s">
        <v>9</v>
      </c>
      <c r="C65" s="15">
        <v>4.2877721482941293</v>
      </c>
    </row>
    <row r="66" spans="1:3">
      <c r="A66" s="8"/>
      <c r="B66" s="10" t="s">
        <v>11</v>
      </c>
      <c r="C66" s="16">
        <v>1.1124738867208537</v>
      </c>
    </row>
    <row r="67" spans="1:3">
      <c r="A67" s="8"/>
      <c r="B67" s="10" t="s">
        <v>12</v>
      </c>
      <c r="C67" s="16">
        <v>0.17724553755224254</v>
      </c>
    </row>
    <row r="68" spans="1:3">
      <c r="A68" s="8"/>
      <c r="B68" s="10" t="s">
        <v>13</v>
      </c>
      <c r="C68" s="16">
        <v>0.28607085332396537</v>
      </c>
    </row>
    <row r="69" spans="1:3">
      <c r="A69" s="8"/>
      <c r="B69" s="10" t="s">
        <v>15</v>
      </c>
      <c r="C69" s="16">
        <v>0.1566503565530436</v>
      </c>
    </row>
    <row r="70" spans="1:3">
      <c r="A70" s="6" t="s">
        <v>100</v>
      </c>
      <c r="B70" s="7"/>
      <c r="C70" s="15">
        <v>6.0202127824442355</v>
      </c>
    </row>
    <row r="71" spans="1:3">
      <c r="A71" s="6" t="s">
        <v>49</v>
      </c>
      <c r="B71" s="6" t="s">
        <v>7</v>
      </c>
      <c r="C71" s="15">
        <v>0.24907917975029364</v>
      </c>
    </row>
    <row r="72" spans="1:3">
      <c r="A72" s="8"/>
      <c r="B72" s="10" t="s">
        <v>11</v>
      </c>
      <c r="C72" s="16">
        <v>25.449520431035229</v>
      </c>
    </row>
    <row r="73" spans="1:3">
      <c r="A73" s="8"/>
      <c r="B73" s="10" t="s">
        <v>12</v>
      </c>
      <c r="C73" s="16">
        <v>0.35829262356023817</v>
      </c>
    </row>
    <row r="74" spans="1:3">
      <c r="A74" s="8"/>
      <c r="B74" s="10" t="s">
        <v>13</v>
      </c>
      <c r="C74" s="16">
        <v>1.4694777911449075</v>
      </c>
    </row>
    <row r="75" spans="1:3">
      <c r="A75" s="8"/>
      <c r="B75" s="10" t="s">
        <v>15</v>
      </c>
      <c r="C75" s="16">
        <v>0.23589394127481819</v>
      </c>
    </row>
    <row r="76" spans="1:3">
      <c r="A76" s="6" t="s">
        <v>101</v>
      </c>
      <c r="B76" s="7"/>
      <c r="C76" s="15">
        <v>27.762263966765484</v>
      </c>
    </row>
    <row r="77" spans="1:3">
      <c r="A77" s="6" t="s">
        <v>50</v>
      </c>
      <c r="B77" s="6" t="s">
        <v>7</v>
      </c>
      <c r="C77" s="15">
        <v>0.15071347495434739</v>
      </c>
    </row>
    <row r="78" spans="1:3">
      <c r="A78" s="8"/>
      <c r="B78" s="10" t="s">
        <v>11</v>
      </c>
      <c r="C78" s="16">
        <v>6.8392479710293959</v>
      </c>
    </row>
    <row r="79" spans="1:3">
      <c r="A79" s="8"/>
      <c r="B79" s="10" t="s">
        <v>12</v>
      </c>
      <c r="C79" s="16">
        <v>8.2896634177531056E-2</v>
      </c>
    </row>
    <row r="80" spans="1:3">
      <c r="A80" s="8"/>
      <c r="B80" s="10" t="s">
        <v>13</v>
      </c>
      <c r="C80" s="16">
        <v>0.2642388231456389</v>
      </c>
    </row>
    <row r="81" spans="1:3">
      <c r="A81" s="8"/>
      <c r="B81" s="10" t="s">
        <v>15</v>
      </c>
      <c r="C81" s="16">
        <v>8.0790091069995074E-2</v>
      </c>
    </row>
    <row r="82" spans="1:3">
      <c r="A82" s="6" t="s">
        <v>102</v>
      </c>
      <c r="B82" s="7"/>
      <c r="C82" s="15">
        <v>7.4178869943769081</v>
      </c>
    </row>
    <row r="83" spans="1:3">
      <c r="A83" s="6" t="s">
        <v>63</v>
      </c>
      <c r="B83" s="6" t="s">
        <v>9</v>
      </c>
      <c r="C83" s="15">
        <v>8.0261761566658176</v>
      </c>
    </row>
    <row r="84" spans="1:3">
      <c r="A84" s="8"/>
      <c r="B84" s="10" t="s">
        <v>10</v>
      </c>
      <c r="C84" s="16">
        <v>1.3671342813743947</v>
      </c>
    </row>
    <row r="85" spans="1:3">
      <c r="A85" s="8"/>
      <c r="B85" s="10" t="s">
        <v>12</v>
      </c>
      <c r="C85" s="16">
        <v>0.12869447100099535</v>
      </c>
    </row>
    <row r="86" spans="1:3">
      <c r="A86" s="8"/>
      <c r="B86" s="10" t="s">
        <v>13</v>
      </c>
      <c r="C86" s="16">
        <v>0.18356862121001952</v>
      </c>
    </row>
    <row r="87" spans="1:3">
      <c r="A87" s="8"/>
      <c r="B87" s="10" t="s">
        <v>15</v>
      </c>
      <c r="C87" s="16">
        <v>6.1297682742552283E-2</v>
      </c>
    </row>
    <row r="88" spans="1:3">
      <c r="A88" s="6" t="s">
        <v>103</v>
      </c>
      <c r="B88" s="7"/>
      <c r="C88" s="15">
        <v>9.7668712129937791</v>
      </c>
    </row>
    <row r="89" spans="1:3">
      <c r="A89" s="6" t="s">
        <v>64</v>
      </c>
      <c r="B89" s="6" t="s">
        <v>9</v>
      </c>
      <c r="C89" s="15">
        <v>3.1254084846046766</v>
      </c>
    </row>
    <row r="90" spans="1:3">
      <c r="A90" s="8"/>
      <c r="B90" s="10" t="s">
        <v>11</v>
      </c>
      <c r="C90" s="16">
        <v>0.31517164783995344</v>
      </c>
    </row>
    <row r="91" spans="1:3">
      <c r="A91" s="8"/>
      <c r="B91" s="10" t="s">
        <v>12</v>
      </c>
      <c r="C91" s="16">
        <v>6.576854537042813E-2</v>
      </c>
    </row>
    <row r="92" spans="1:3">
      <c r="A92" s="8"/>
      <c r="B92" s="10" t="s">
        <v>14</v>
      </c>
      <c r="C92" s="16">
        <v>9.4121919385058053E-2</v>
      </c>
    </row>
    <row r="93" spans="1:3">
      <c r="A93" s="8"/>
      <c r="B93" s="10" t="s">
        <v>15</v>
      </c>
      <c r="C93" s="16">
        <v>7.3251007967408951E-2</v>
      </c>
    </row>
    <row r="94" spans="1:3">
      <c r="A94" s="6" t="s">
        <v>104</v>
      </c>
      <c r="B94" s="7"/>
      <c r="C94" s="15">
        <v>3.6737216051675254</v>
      </c>
    </row>
    <row r="95" spans="1:3">
      <c r="A95" s="6" t="s">
        <v>52</v>
      </c>
      <c r="B95" s="6" t="s">
        <v>9</v>
      </c>
      <c r="C95" s="15">
        <v>3.0497713359345369</v>
      </c>
    </row>
    <row r="96" spans="1:3">
      <c r="A96" s="8"/>
      <c r="B96" s="10" t="s">
        <v>11</v>
      </c>
      <c r="C96" s="16">
        <v>8.0993371864262933</v>
      </c>
    </row>
    <row r="97" spans="1:3">
      <c r="A97" s="8"/>
      <c r="B97" s="10" t="s">
        <v>12</v>
      </c>
      <c r="C97" s="16">
        <v>0.24604820007889466</v>
      </c>
    </row>
    <row r="98" spans="1:3">
      <c r="A98" s="8"/>
      <c r="B98" s="10" t="s">
        <v>14</v>
      </c>
      <c r="C98" s="16">
        <v>0.75657510401560335</v>
      </c>
    </row>
    <row r="99" spans="1:3">
      <c r="A99" s="8"/>
      <c r="B99" s="10" t="s">
        <v>15</v>
      </c>
      <c r="C99" s="16">
        <v>0.11367040161797046</v>
      </c>
    </row>
    <row r="100" spans="1:3">
      <c r="A100" s="6" t="s">
        <v>105</v>
      </c>
      <c r="B100" s="7"/>
      <c r="C100" s="15">
        <v>12.265402228073297</v>
      </c>
    </row>
    <row r="101" spans="1:3">
      <c r="A101" s="6" t="s">
        <v>53</v>
      </c>
      <c r="B101" s="6" t="s">
        <v>7</v>
      </c>
      <c r="C101" s="15">
        <v>3.2114127718816112</v>
      </c>
    </row>
    <row r="102" spans="1:3">
      <c r="A102" s="8"/>
      <c r="B102" s="10" t="s">
        <v>11</v>
      </c>
      <c r="C102" s="16">
        <v>2.7334228461755194</v>
      </c>
    </row>
    <row r="103" spans="1:3">
      <c r="A103" s="8"/>
      <c r="B103" s="10" t="s">
        <v>12</v>
      </c>
      <c r="C103" s="16">
        <v>0.11272699831576323</v>
      </c>
    </row>
    <row r="104" spans="1:3">
      <c r="A104" s="8"/>
      <c r="B104" s="10" t="s">
        <v>13</v>
      </c>
      <c r="C104" s="16">
        <v>0.30504177322760884</v>
      </c>
    </row>
    <row r="105" spans="1:3">
      <c r="A105" s="8"/>
      <c r="B105" s="10" t="s">
        <v>15</v>
      </c>
      <c r="C105" s="16">
        <v>0.12272099604989092</v>
      </c>
    </row>
    <row r="106" spans="1:3">
      <c r="A106" s="6" t="s">
        <v>106</v>
      </c>
      <c r="B106" s="7"/>
      <c r="C106" s="15">
        <v>6.485325385650393</v>
      </c>
    </row>
    <row r="107" spans="1:3">
      <c r="A107" s="6" t="s">
        <v>51</v>
      </c>
      <c r="B107" s="6" t="s">
        <v>7</v>
      </c>
      <c r="C107" s="15">
        <v>5.4704657617226395</v>
      </c>
    </row>
    <row r="108" spans="1:3">
      <c r="A108" s="8"/>
      <c r="B108" s="10" t="s">
        <v>10</v>
      </c>
      <c r="C108" s="16">
        <v>2.8680231397609832</v>
      </c>
    </row>
    <row r="109" spans="1:3">
      <c r="A109" s="8"/>
      <c r="B109" s="10" t="s">
        <v>12</v>
      </c>
      <c r="C109" s="16">
        <v>0.23829985271259105</v>
      </c>
    </row>
    <row r="110" spans="1:3">
      <c r="A110" s="8"/>
      <c r="B110" s="10" t="s">
        <v>14</v>
      </c>
      <c r="C110" s="16">
        <v>0.44647174953866597</v>
      </c>
    </row>
    <row r="111" spans="1:3">
      <c r="A111" s="8"/>
      <c r="B111" s="10" t="s">
        <v>15</v>
      </c>
      <c r="C111" s="16">
        <v>6.3790901120129959E-2</v>
      </c>
    </row>
    <row r="112" spans="1:3">
      <c r="A112" s="6" t="s">
        <v>107</v>
      </c>
      <c r="B112" s="7"/>
      <c r="C112" s="15">
        <v>9.0870514048550106</v>
      </c>
    </row>
    <row r="113" spans="1:3">
      <c r="A113" s="6" t="s">
        <v>74</v>
      </c>
      <c r="B113" s="6" t="s">
        <v>7</v>
      </c>
      <c r="C113" s="15">
        <v>5.305473455947495</v>
      </c>
    </row>
    <row r="114" spans="1:3">
      <c r="A114" s="8"/>
      <c r="B114" s="10" t="s">
        <v>11</v>
      </c>
      <c r="C114" s="16">
        <v>2.7061193268590462</v>
      </c>
    </row>
    <row r="115" spans="1:3">
      <c r="A115" s="8"/>
      <c r="B115" s="10" t="s">
        <v>12</v>
      </c>
      <c r="C115" s="16">
        <v>0.23234242956355394</v>
      </c>
    </row>
    <row r="116" spans="1:3">
      <c r="A116" s="8"/>
      <c r="B116" s="10" t="s">
        <v>14</v>
      </c>
      <c r="C116" s="16">
        <v>0.43351773762922818</v>
      </c>
    </row>
    <row r="117" spans="1:3">
      <c r="A117" s="8"/>
      <c r="B117" s="10" t="s">
        <v>15</v>
      </c>
      <c r="C117" s="16">
        <v>6.1693407366935779E-2</v>
      </c>
    </row>
    <row r="118" spans="1:3">
      <c r="A118" s="6" t="s">
        <v>108</v>
      </c>
      <c r="B118" s="7"/>
      <c r="C118" s="15">
        <v>8.7391463573662609</v>
      </c>
    </row>
    <row r="119" spans="1:3">
      <c r="A119" s="6" t="s">
        <v>67</v>
      </c>
      <c r="B119" s="6" t="s">
        <v>9</v>
      </c>
      <c r="C119" s="15">
        <v>6.8797214718881552</v>
      </c>
    </row>
    <row r="120" spans="1:3">
      <c r="A120" s="8"/>
      <c r="B120" s="10" t="s">
        <v>11</v>
      </c>
      <c r="C120" s="16">
        <v>0.80199114036160535</v>
      </c>
    </row>
    <row r="121" spans="1:3">
      <c r="A121" s="8"/>
      <c r="B121" s="10" t="s">
        <v>12</v>
      </c>
      <c r="C121" s="16">
        <v>0.12515374151294842</v>
      </c>
    </row>
    <row r="122" spans="1:3">
      <c r="A122" s="8"/>
      <c r="B122" s="10" t="s">
        <v>14</v>
      </c>
      <c r="C122" s="16">
        <v>0.19439911491107498</v>
      </c>
    </row>
    <row r="123" spans="1:3">
      <c r="A123" s="8"/>
      <c r="B123" s="10" t="s">
        <v>15</v>
      </c>
      <c r="C123" s="16">
        <v>6.1711482747084156E-2</v>
      </c>
    </row>
    <row r="124" spans="1:3">
      <c r="A124" s="6" t="s">
        <v>109</v>
      </c>
      <c r="B124" s="7"/>
      <c r="C124" s="15">
        <v>8.0629769514208665</v>
      </c>
    </row>
    <row r="125" spans="1:3">
      <c r="A125" s="6" t="s">
        <v>68</v>
      </c>
      <c r="B125" s="6" t="s">
        <v>9</v>
      </c>
      <c r="C125" s="15">
        <v>3.9555218160697176</v>
      </c>
    </row>
    <row r="126" spans="1:3">
      <c r="A126" s="8"/>
      <c r="B126" s="10" t="s">
        <v>10</v>
      </c>
      <c r="C126" s="16">
        <v>0.48273307233745971</v>
      </c>
    </row>
    <row r="127" spans="1:3">
      <c r="A127" s="8"/>
      <c r="B127" s="10" t="s">
        <v>12</v>
      </c>
      <c r="C127" s="16">
        <v>6.4984585646559789E-2</v>
      </c>
    </row>
    <row r="128" spans="1:3">
      <c r="A128" s="8"/>
      <c r="B128" s="10" t="s">
        <v>14</v>
      </c>
      <c r="C128" s="16">
        <v>9.1884893204857973E-2</v>
      </c>
    </row>
    <row r="129" spans="1:3">
      <c r="A129" s="8"/>
      <c r="B129" s="10" t="s">
        <v>15</v>
      </c>
      <c r="C129" s="16">
        <v>6.4826116197569103E-2</v>
      </c>
    </row>
    <row r="130" spans="1:3">
      <c r="A130" s="6" t="s">
        <v>110</v>
      </c>
      <c r="B130" s="7"/>
      <c r="C130" s="15">
        <v>4.6599504834561642</v>
      </c>
    </row>
    <row r="131" spans="1:3">
      <c r="A131" s="6" t="s">
        <v>44</v>
      </c>
      <c r="B131" s="6" t="s">
        <v>9</v>
      </c>
      <c r="C131" s="15">
        <v>5.1309876729329273</v>
      </c>
    </row>
    <row r="132" spans="1:3">
      <c r="A132" s="8"/>
      <c r="B132" s="10" t="s">
        <v>11</v>
      </c>
      <c r="C132" s="16">
        <v>2.4525107362391978</v>
      </c>
    </row>
    <row r="133" spans="1:3">
      <c r="A133" s="8"/>
      <c r="B133" s="10" t="s">
        <v>12</v>
      </c>
      <c r="C133" s="16">
        <v>0.14749548158384909</v>
      </c>
    </row>
    <row r="134" spans="1:3">
      <c r="A134" s="8"/>
      <c r="B134" s="10" t="s">
        <v>14</v>
      </c>
      <c r="C134" s="16">
        <v>0.57226461182780797</v>
      </c>
    </row>
    <row r="135" spans="1:3">
      <c r="A135" s="8"/>
      <c r="B135" s="10" t="s">
        <v>15</v>
      </c>
      <c r="C135" s="16">
        <v>7.1090332777807658E-2</v>
      </c>
    </row>
    <row r="136" spans="1:3">
      <c r="A136" s="6" t="s">
        <v>111</v>
      </c>
      <c r="B136" s="7"/>
      <c r="C136" s="15">
        <v>8.3743488353615891</v>
      </c>
    </row>
    <row r="137" spans="1:3">
      <c r="A137" s="6" t="s">
        <v>45</v>
      </c>
      <c r="B137" s="6" t="s">
        <v>9</v>
      </c>
      <c r="C137" s="15">
        <v>5.0830518812489824</v>
      </c>
    </row>
    <row r="138" spans="1:3">
      <c r="A138" s="8"/>
      <c r="B138" s="10" t="s">
        <v>11</v>
      </c>
      <c r="C138" s="16">
        <v>1.206374976850739</v>
      </c>
    </row>
    <row r="139" spans="1:3">
      <c r="A139" s="8"/>
      <c r="B139" s="10" t="s">
        <v>12</v>
      </c>
      <c r="C139" s="16">
        <v>0.10910795276859418</v>
      </c>
    </row>
    <row r="140" spans="1:3">
      <c r="A140" s="8"/>
      <c r="B140" s="10" t="s">
        <v>14</v>
      </c>
      <c r="C140" s="16">
        <v>0.33019782093746869</v>
      </c>
    </row>
    <row r="141" spans="1:3">
      <c r="A141" s="8"/>
      <c r="B141" s="10" t="s">
        <v>15</v>
      </c>
      <c r="C141" s="16">
        <v>9.5872140502940476E-2</v>
      </c>
    </row>
    <row r="142" spans="1:3">
      <c r="A142" s="6" t="s">
        <v>112</v>
      </c>
      <c r="B142" s="7"/>
      <c r="C142" s="15">
        <v>6.8246047723087253</v>
      </c>
    </row>
    <row r="143" spans="1:3">
      <c r="A143" s="6" t="s">
        <v>42</v>
      </c>
      <c r="B143" s="6" t="s">
        <v>9</v>
      </c>
      <c r="C143" s="15">
        <v>4.4879319823029361E-2</v>
      </c>
    </row>
    <row r="144" spans="1:3">
      <c r="A144" s="8"/>
      <c r="B144" s="10" t="s">
        <v>10</v>
      </c>
      <c r="C144" s="16">
        <v>9.9086439826562671</v>
      </c>
    </row>
    <row r="145" spans="1:3">
      <c r="A145" s="8"/>
      <c r="B145" s="10" t="s">
        <v>12</v>
      </c>
      <c r="C145" s="16">
        <v>0.18581891977042184</v>
      </c>
    </row>
    <row r="146" spans="1:3">
      <c r="A146" s="8"/>
      <c r="B146" s="10" t="s">
        <v>14</v>
      </c>
      <c r="C146" s="16">
        <v>1.26199215458791</v>
      </c>
    </row>
    <row r="147" spans="1:3">
      <c r="A147" s="8"/>
      <c r="B147" s="10" t="s">
        <v>15</v>
      </c>
      <c r="C147" s="16">
        <v>4.6930730001630602E-2</v>
      </c>
    </row>
    <row r="148" spans="1:3">
      <c r="A148" s="6" t="s">
        <v>113</v>
      </c>
      <c r="B148" s="7"/>
      <c r="C148" s="15">
        <v>11.448265106839258</v>
      </c>
    </row>
    <row r="149" spans="1:3">
      <c r="A149" s="6" t="s">
        <v>43</v>
      </c>
      <c r="B149" s="6" t="s">
        <v>7</v>
      </c>
      <c r="C149" s="15">
        <v>3.908539744887813E-2</v>
      </c>
    </row>
    <row r="150" spans="1:3">
      <c r="A150" s="8"/>
      <c r="B150" s="10" t="s">
        <v>10</v>
      </c>
      <c r="C150" s="16">
        <v>9.7883329266365688</v>
      </c>
    </row>
    <row r="151" spans="1:3">
      <c r="A151" s="8"/>
      <c r="B151" s="10" t="s">
        <v>12</v>
      </c>
      <c r="C151" s="16">
        <v>0.10563814297298985</v>
      </c>
    </row>
    <row r="152" spans="1:3">
      <c r="A152" s="8"/>
      <c r="B152" s="10" t="s">
        <v>14</v>
      </c>
      <c r="C152" s="16">
        <v>1.1548834151360032</v>
      </c>
    </row>
    <row r="153" spans="1:3">
      <c r="A153" s="8"/>
      <c r="B153" s="10" t="s">
        <v>15</v>
      </c>
      <c r="C153" s="16">
        <v>6.9499886863146579E-2</v>
      </c>
    </row>
    <row r="154" spans="1:3">
      <c r="A154" s="6" t="s">
        <v>114</v>
      </c>
      <c r="B154" s="7"/>
      <c r="C154" s="15">
        <v>11.157439769057587</v>
      </c>
    </row>
    <row r="155" spans="1:3">
      <c r="A155" s="6" t="s">
        <v>47</v>
      </c>
      <c r="B155" s="6" t="s">
        <v>7</v>
      </c>
      <c r="C155" s="15">
        <v>8.7933084454796067</v>
      </c>
    </row>
    <row r="156" spans="1:3">
      <c r="A156" s="8"/>
      <c r="B156" s="10" t="s">
        <v>10</v>
      </c>
      <c r="C156" s="16">
        <v>1.9868527681903803</v>
      </c>
    </row>
    <row r="157" spans="1:3">
      <c r="A157" s="8"/>
      <c r="B157" s="10" t="s">
        <v>12</v>
      </c>
      <c r="C157" s="16">
        <v>0.21279196674930578</v>
      </c>
    </row>
    <row r="158" spans="1:3">
      <c r="A158" s="8"/>
      <c r="B158" s="10" t="s">
        <v>13</v>
      </c>
      <c r="C158" s="16">
        <v>0.58780159026805734</v>
      </c>
    </row>
    <row r="159" spans="1:3">
      <c r="A159" s="8"/>
      <c r="B159" s="10" t="s">
        <v>15</v>
      </c>
      <c r="C159" s="16">
        <v>0.14212829408887198</v>
      </c>
    </row>
    <row r="160" spans="1:3">
      <c r="A160" s="6" t="s">
        <v>115</v>
      </c>
      <c r="B160" s="7"/>
      <c r="C160" s="15">
        <v>11.722883064776221</v>
      </c>
    </row>
    <row r="161" spans="1:3">
      <c r="A161" s="6" t="s">
        <v>48</v>
      </c>
      <c r="B161" s="6" t="s">
        <v>9</v>
      </c>
      <c r="C161" s="15">
        <v>5.5040205730532108</v>
      </c>
    </row>
    <row r="162" spans="1:3">
      <c r="A162" s="8"/>
      <c r="B162" s="10" t="s">
        <v>11</v>
      </c>
      <c r="C162" s="16">
        <v>0.92929071790193962</v>
      </c>
    </row>
    <row r="163" spans="1:3">
      <c r="A163" s="8"/>
      <c r="B163" s="10" t="s">
        <v>12</v>
      </c>
      <c r="C163" s="16">
        <v>0.10156972490799078</v>
      </c>
    </row>
    <row r="164" spans="1:3">
      <c r="A164" s="8"/>
      <c r="B164" s="10" t="s">
        <v>13</v>
      </c>
      <c r="C164" s="16">
        <v>0.27501840292415269</v>
      </c>
    </row>
    <row r="165" spans="1:3">
      <c r="A165" s="8"/>
      <c r="B165" s="10" t="s">
        <v>15</v>
      </c>
      <c r="C165" s="16">
        <v>0.10245334698366558</v>
      </c>
    </row>
    <row r="166" spans="1:3">
      <c r="A166" s="6" t="s">
        <v>116</v>
      </c>
      <c r="B166" s="7"/>
      <c r="C166" s="15">
        <v>6.9123527657709598</v>
      </c>
    </row>
    <row r="167" spans="1:3">
      <c r="A167" s="6" t="s">
        <v>69</v>
      </c>
      <c r="B167" s="6" t="s">
        <v>9</v>
      </c>
      <c r="C167" s="15">
        <v>0.50218449310994195</v>
      </c>
    </row>
    <row r="168" spans="1:3">
      <c r="A168" s="8"/>
      <c r="B168" s="10" t="s">
        <v>10</v>
      </c>
      <c r="C168" s="16">
        <v>7.1474841535777704</v>
      </c>
    </row>
    <row r="169" spans="1:3">
      <c r="A169" s="8"/>
      <c r="B169" s="10" t="s">
        <v>12</v>
      </c>
      <c r="C169" s="16">
        <v>0.33542654161953461</v>
      </c>
    </row>
    <row r="170" spans="1:3">
      <c r="A170" s="8"/>
      <c r="B170" s="10" t="s">
        <v>13</v>
      </c>
      <c r="C170" s="16">
        <v>1.9257877434351844</v>
      </c>
    </row>
    <row r="171" spans="1:3">
      <c r="A171" s="8"/>
      <c r="B171" s="10" t="s">
        <v>15</v>
      </c>
      <c r="C171" s="16">
        <v>7.9005957957472311E-2</v>
      </c>
    </row>
    <row r="172" spans="1:3">
      <c r="A172" s="6" t="s">
        <v>117</v>
      </c>
      <c r="B172" s="7"/>
      <c r="C172" s="15">
        <v>9.9898888896999036</v>
      </c>
    </row>
    <row r="173" spans="1:3">
      <c r="A173" s="6" t="s">
        <v>70</v>
      </c>
      <c r="B173" s="6" t="s">
        <v>9</v>
      </c>
      <c r="C173" s="15">
        <v>3.6510579336093585</v>
      </c>
    </row>
    <row r="174" spans="1:3">
      <c r="A174" s="8"/>
      <c r="B174" s="10" t="s">
        <v>10</v>
      </c>
      <c r="C174" s="16">
        <v>1.9553721315961194</v>
      </c>
    </row>
    <row r="175" spans="1:3">
      <c r="A175" s="8"/>
      <c r="B175" s="10" t="s">
        <v>12</v>
      </c>
      <c r="C175" s="16">
        <v>0.17612611440334353</v>
      </c>
    </row>
    <row r="176" spans="1:3">
      <c r="A176" s="8"/>
      <c r="B176" s="10" t="s">
        <v>14</v>
      </c>
      <c r="C176" s="16">
        <v>0.67872754575261807</v>
      </c>
    </row>
    <row r="177" spans="1:3">
      <c r="A177" s="8"/>
      <c r="B177" s="10" t="s">
        <v>15</v>
      </c>
      <c r="C177" s="16">
        <v>7.6540265872047583E-2</v>
      </c>
    </row>
    <row r="178" spans="1:3">
      <c r="A178" s="6" t="s">
        <v>118</v>
      </c>
      <c r="B178" s="7"/>
      <c r="C178" s="15">
        <v>6.5378239912334877</v>
      </c>
    </row>
    <row r="179" spans="1:3">
      <c r="A179" s="6" t="s">
        <v>59</v>
      </c>
      <c r="B179" s="6" t="s">
        <v>7</v>
      </c>
      <c r="C179" s="15">
        <v>1.4390869749950281</v>
      </c>
    </row>
    <row r="180" spans="1:3">
      <c r="A180" s="8"/>
      <c r="B180" s="10" t="s">
        <v>10</v>
      </c>
      <c r="C180" s="16">
        <v>0.42918465138582174</v>
      </c>
    </row>
    <row r="181" spans="1:3">
      <c r="A181" s="8"/>
      <c r="B181" s="10" t="s">
        <v>12</v>
      </c>
      <c r="C181" s="16">
        <v>3.2106917347638958E-2</v>
      </c>
    </row>
    <row r="182" spans="1:3">
      <c r="A182" s="8"/>
      <c r="B182" s="10" t="s">
        <v>14</v>
      </c>
      <c r="C182" s="16">
        <v>8.4822399093311907E-2</v>
      </c>
    </row>
    <row r="183" spans="1:3">
      <c r="A183" s="8"/>
      <c r="B183" s="10" t="s">
        <v>15</v>
      </c>
      <c r="C183" s="16">
        <v>5.4983403963193608E-2</v>
      </c>
    </row>
    <row r="184" spans="1:3">
      <c r="A184" s="6" t="s">
        <v>119</v>
      </c>
      <c r="B184" s="7"/>
      <c r="C184" s="15">
        <v>2.0401843467849945</v>
      </c>
    </row>
    <row r="185" spans="1:3">
      <c r="A185" s="6" t="s">
        <v>57</v>
      </c>
      <c r="B185" s="6" t="s">
        <v>7</v>
      </c>
      <c r="C185" s="15">
        <v>2.5171032134422582</v>
      </c>
    </row>
    <row r="186" spans="1:3">
      <c r="A186" s="8"/>
      <c r="B186" s="10" t="s">
        <v>11</v>
      </c>
      <c r="C186" s="16">
        <v>0.72450684493624629</v>
      </c>
    </row>
    <row r="187" spans="1:3">
      <c r="A187" s="8"/>
      <c r="B187" s="10" t="s">
        <v>12</v>
      </c>
      <c r="C187" s="16">
        <v>0.10315382396045865</v>
      </c>
    </row>
    <row r="188" spans="1:3">
      <c r="A188" s="8"/>
      <c r="B188" s="10" t="s">
        <v>14</v>
      </c>
      <c r="C188" s="16">
        <v>0.14358465781409602</v>
      </c>
    </row>
    <row r="189" spans="1:3">
      <c r="A189" s="8"/>
      <c r="B189" s="10" t="s">
        <v>15</v>
      </c>
      <c r="C189" s="16">
        <v>9.2632623234954511E-2</v>
      </c>
    </row>
    <row r="190" spans="1:3">
      <c r="A190" s="6" t="s">
        <v>120</v>
      </c>
      <c r="B190" s="7"/>
      <c r="C190" s="15">
        <v>3.5809811633880138</v>
      </c>
    </row>
    <row r="191" spans="1:3">
      <c r="A191" s="6" t="s">
        <v>58</v>
      </c>
      <c r="B191" s="6" t="s">
        <v>9</v>
      </c>
      <c r="C191" s="15">
        <v>1.9625968994648249</v>
      </c>
    </row>
    <row r="192" spans="1:3">
      <c r="A192" s="8"/>
      <c r="B192" s="10" t="s">
        <v>11</v>
      </c>
      <c r="C192" s="16">
        <v>0.29902432797162981</v>
      </c>
    </row>
    <row r="193" spans="1:3">
      <c r="A193" s="8"/>
      <c r="B193" s="10" t="s">
        <v>12</v>
      </c>
      <c r="C193" s="16">
        <v>3.9862013759798726E-2</v>
      </c>
    </row>
    <row r="194" spans="1:3">
      <c r="A194" s="8"/>
      <c r="B194" s="10" t="s">
        <v>14</v>
      </c>
      <c r="C194" s="16">
        <v>6.071900434942621E-2</v>
      </c>
    </row>
    <row r="195" spans="1:3">
      <c r="A195" s="8"/>
      <c r="B195" s="10" t="s">
        <v>15</v>
      </c>
      <c r="C195" s="16">
        <v>5.3986677372982954E-2</v>
      </c>
    </row>
    <row r="196" spans="1:3">
      <c r="A196" s="6" t="s">
        <v>121</v>
      </c>
      <c r="B196" s="7"/>
      <c r="C196" s="15">
        <v>2.4161889229186628</v>
      </c>
    </row>
    <row r="197" spans="1:3">
      <c r="A197" s="6" t="s">
        <v>56</v>
      </c>
      <c r="B197" s="6" t="s">
        <v>9</v>
      </c>
      <c r="C197" s="15">
        <v>2.8682372975555612</v>
      </c>
    </row>
    <row r="198" spans="1:3">
      <c r="A198" s="8"/>
      <c r="B198" s="10" t="s">
        <v>10</v>
      </c>
      <c r="C198" s="16">
        <v>0.68802737316994378</v>
      </c>
    </row>
    <row r="199" spans="1:3">
      <c r="A199" s="8"/>
      <c r="B199" s="10" t="s">
        <v>12</v>
      </c>
      <c r="C199" s="16">
        <v>4.65992985482864E-2</v>
      </c>
    </row>
    <row r="200" spans="1:3">
      <c r="A200" s="8"/>
      <c r="B200" s="10" t="s">
        <v>14</v>
      </c>
      <c r="C200" s="16">
        <v>7.3725386734595236E-2</v>
      </c>
    </row>
    <row r="201" spans="1:3">
      <c r="A201" s="8"/>
      <c r="B201" s="10" t="s">
        <v>15</v>
      </c>
      <c r="C201" s="16">
        <v>7.1633115015144064E-2</v>
      </c>
    </row>
    <row r="202" spans="1:3">
      <c r="A202" s="6" t="s">
        <v>122</v>
      </c>
      <c r="B202" s="7"/>
      <c r="C202" s="15">
        <v>3.7482224710235306</v>
      </c>
    </row>
    <row r="203" spans="1:3">
      <c r="A203" s="6" t="s">
        <v>75</v>
      </c>
      <c r="B203" s="6" t="s">
        <v>7</v>
      </c>
      <c r="C203" s="15">
        <v>1.9459896705328248</v>
      </c>
    </row>
    <row r="204" spans="1:3">
      <c r="A204" s="8"/>
      <c r="B204" s="10" t="s">
        <v>11</v>
      </c>
      <c r="C204" s="16">
        <v>0.24628020544981777</v>
      </c>
    </row>
    <row r="205" spans="1:3">
      <c r="A205" s="8"/>
      <c r="B205" s="10" t="s">
        <v>12</v>
      </c>
      <c r="C205" s="16">
        <v>3.0599036164306662E-2</v>
      </c>
    </row>
    <row r="206" spans="1:3">
      <c r="A206" s="8"/>
      <c r="B206" s="10" t="s">
        <v>14</v>
      </c>
      <c r="C206" s="16">
        <v>6.0811633811770224E-2</v>
      </c>
    </row>
    <row r="207" spans="1:3">
      <c r="A207" s="8"/>
      <c r="B207" s="10" t="s">
        <v>15</v>
      </c>
      <c r="C207" s="16">
        <v>6.1112437017508507E-2</v>
      </c>
    </row>
    <row r="208" spans="1:3">
      <c r="A208" s="6" t="s">
        <v>123</v>
      </c>
      <c r="B208" s="7"/>
      <c r="C208" s="15">
        <v>2.344792982976228</v>
      </c>
    </row>
    <row r="209" spans="1:3">
      <c r="A209" s="6" t="s">
        <v>76</v>
      </c>
      <c r="B209" s="6" t="s">
        <v>9</v>
      </c>
      <c r="C209" s="15">
        <v>1.3231198851947232</v>
      </c>
    </row>
    <row r="210" spans="1:3">
      <c r="A210" s="8"/>
      <c r="B210" s="10" t="s">
        <v>11</v>
      </c>
      <c r="C210" s="16">
        <v>2.9150043898592588</v>
      </c>
    </row>
    <row r="211" spans="1:3">
      <c r="A211" s="8"/>
      <c r="B211" s="10" t="s">
        <v>12</v>
      </c>
      <c r="C211" s="16">
        <v>0.22753203111897155</v>
      </c>
    </row>
    <row r="212" spans="1:3">
      <c r="A212" s="8"/>
      <c r="B212" s="10" t="s">
        <v>14</v>
      </c>
      <c r="C212" s="16">
        <v>0.39870396768349337</v>
      </c>
    </row>
    <row r="213" spans="1:3">
      <c r="A213" s="8"/>
      <c r="B213" s="10" t="s">
        <v>15</v>
      </c>
      <c r="C213" s="16">
        <v>7.008550182808089E-2</v>
      </c>
    </row>
    <row r="214" spans="1:3">
      <c r="A214" s="6" t="s">
        <v>124</v>
      </c>
      <c r="B214" s="7"/>
      <c r="C214" s="15">
        <v>4.9344457756845284</v>
      </c>
    </row>
    <row r="215" spans="1:3">
      <c r="A215" s="6" t="s">
        <v>34</v>
      </c>
      <c r="B215" s="6" t="s">
        <v>7</v>
      </c>
      <c r="C215" s="15">
        <v>1.2837581467301886</v>
      </c>
    </row>
    <row r="216" spans="1:3">
      <c r="A216" s="8"/>
      <c r="B216" s="10" t="s">
        <v>11</v>
      </c>
      <c r="C216" s="16">
        <v>1.0411079089234545</v>
      </c>
    </row>
    <row r="217" spans="1:3">
      <c r="A217" s="8"/>
      <c r="B217" s="10" t="s">
        <v>12</v>
      </c>
      <c r="C217" s="16">
        <v>5.1830055101574034E-2</v>
      </c>
    </row>
    <row r="218" spans="1:3">
      <c r="A218" s="8"/>
      <c r="B218" s="10" t="s">
        <v>14</v>
      </c>
      <c r="C218" s="16">
        <v>0.14088610045501693</v>
      </c>
    </row>
    <row r="219" spans="1:3">
      <c r="A219" s="8"/>
      <c r="B219" s="10" t="s">
        <v>15</v>
      </c>
      <c r="C219" s="16">
        <v>7.3345850396248649E-2</v>
      </c>
    </row>
    <row r="220" spans="1:3">
      <c r="A220" s="6" t="s">
        <v>125</v>
      </c>
      <c r="B220" s="7"/>
      <c r="C220" s="15">
        <v>2.5909280616064829</v>
      </c>
    </row>
    <row r="221" spans="1:3">
      <c r="A221" s="6" t="s">
        <v>77</v>
      </c>
      <c r="B221" s="6" t="s">
        <v>7</v>
      </c>
      <c r="C221" s="15">
        <v>1.92408537644879</v>
      </c>
    </row>
    <row r="222" spans="1:3">
      <c r="A222" s="8"/>
      <c r="B222" s="10" t="s">
        <v>10</v>
      </c>
      <c r="C222" s="16">
        <v>2.0769581505520787</v>
      </c>
    </row>
    <row r="223" spans="1:3">
      <c r="A223" s="8"/>
      <c r="B223" s="10" t="s">
        <v>12</v>
      </c>
      <c r="C223" s="16">
        <v>0.23485700696728487</v>
      </c>
    </row>
    <row r="224" spans="1:3">
      <c r="A224" s="8"/>
      <c r="B224" s="10" t="s">
        <v>14</v>
      </c>
      <c r="C224" s="16">
        <v>0.41260159951575681</v>
      </c>
    </row>
    <row r="225" spans="1:3">
      <c r="A225" s="8"/>
      <c r="B225" s="10" t="s">
        <v>15</v>
      </c>
      <c r="C225" s="16">
        <v>8.377654236131446E-2</v>
      </c>
    </row>
    <row r="226" spans="1:3">
      <c r="A226" s="6" t="s">
        <v>126</v>
      </c>
      <c r="B226" s="7"/>
      <c r="C226" s="15">
        <v>4.7322786758452251</v>
      </c>
    </row>
    <row r="227" spans="1:3">
      <c r="A227" s="6" t="s">
        <v>78</v>
      </c>
      <c r="B227" s="6" t="s">
        <v>7</v>
      </c>
      <c r="C227" s="15">
        <v>0.76811967491728295</v>
      </c>
    </row>
    <row r="228" spans="1:3">
      <c r="A228" s="8"/>
      <c r="B228" s="10" t="s">
        <v>10</v>
      </c>
      <c r="C228" s="16">
        <v>0.59705187270168159</v>
      </c>
    </row>
    <row r="229" spans="1:3">
      <c r="A229" s="8"/>
      <c r="B229" s="10" t="s">
        <v>12</v>
      </c>
      <c r="C229" s="16">
        <v>5.8460223941114088E-2</v>
      </c>
    </row>
    <row r="230" spans="1:3">
      <c r="A230" s="8"/>
      <c r="B230" s="10" t="s">
        <v>14</v>
      </c>
      <c r="C230" s="16">
        <v>0.10264072424637827</v>
      </c>
    </row>
    <row r="231" spans="1:3">
      <c r="A231" s="8"/>
      <c r="B231" s="10" t="s">
        <v>15</v>
      </c>
      <c r="C231" s="16">
        <v>4.3819270202314901E-2</v>
      </c>
    </row>
    <row r="232" spans="1:3">
      <c r="A232" s="6" t="s">
        <v>127</v>
      </c>
      <c r="B232" s="7"/>
      <c r="C232" s="15">
        <v>1.5700917660087716</v>
      </c>
    </row>
    <row r="233" spans="1:3">
      <c r="A233" s="6" t="s">
        <v>32</v>
      </c>
      <c r="B233" s="6" t="s">
        <v>9</v>
      </c>
      <c r="C233" s="15">
        <v>2.9032475847504795</v>
      </c>
    </row>
    <row r="234" spans="1:3">
      <c r="A234" s="8"/>
      <c r="B234" s="10" t="s">
        <v>11</v>
      </c>
      <c r="C234" s="16">
        <v>1.7510285278032112</v>
      </c>
    </row>
    <row r="235" spans="1:3">
      <c r="A235" s="8"/>
      <c r="B235" s="10" t="s">
        <v>12</v>
      </c>
      <c r="C235" s="16">
        <v>0.19314635044371706</v>
      </c>
    </row>
    <row r="236" spans="1:3">
      <c r="A236" s="8"/>
      <c r="B236" s="10" t="s">
        <v>14</v>
      </c>
      <c r="C236" s="16">
        <v>0.41810504125735093</v>
      </c>
    </row>
    <row r="237" spans="1:3">
      <c r="A237" s="8"/>
      <c r="B237" s="10" t="s">
        <v>15</v>
      </c>
      <c r="C237" s="16">
        <v>0.11633529424571061</v>
      </c>
    </row>
    <row r="238" spans="1:3">
      <c r="A238" s="6" t="s">
        <v>128</v>
      </c>
      <c r="B238" s="7"/>
      <c r="C238" s="15">
        <v>5.3818627985004692</v>
      </c>
    </row>
    <row r="239" spans="1:3">
      <c r="A239" s="6" t="s">
        <v>33</v>
      </c>
      <c r="B239" s="6" t="s">
        <v>9</v>
      </c>
      <c r="C239" s="15">
        <v>2.4991855303838433</v>
      </c>
    </row>
    <row r="240" spans="1:3">
      <c r="A240" s="8"/>
      <c r="B240" s="10" t="s">
        <v>10</v>
      </c>
      <c r="C240" s="16">
        <v>0.66721275514643819</v>
      </c>
    </row>
    <row r="241" spans="1:3">
      <c r="A241" s="8"/>
      <c r="B241" s="10" t="s">
        <v>12</v>
      </c>
      <c r="C241" s="16">
        <v>6.9736256055974902E-2</v>
      </c>
    </row>
    <row r="242" spans="1:3">
      <c r="A242" s="8"/>
      <c r="B242" s="10" t="s">
        <v>13</v>
      </c>
      <c r="C242" s="16">
        <v>0.16033399695540165</v>
      </c>
    </row>
    <row r="243" spans="1:3">
      <c r="A243" s="8"/>
      <c r="B243" s="10" t="s">
        <v>15</v>
      </c>
      <c r="C243" s="16">
        <v>0.12705632415295445</v>
      </c>
    </row>
    <row r="244" spans="1:3">
      <c r="A244" s="6" t="s">
        <v>129</v>
      </c>
      <c r="B244" s="7"/>
      <c r="C244" s="15">
        <v>3.5235248626946123</v>
      </c>
    </row>
    <row r="245" spans="1:3">
      <c r="A245" s="6" t="s">
        <v>20</v>
      </c>
      <c r="B245" s="6" t="s">
        <v>7</v>
      </c>
      <c r="C245" s="15">
        <v>4.2436886279777486</v>
      </c>
    </row>
    <row r="246" spans="1:3">
      <c r="A246" s="8"/>
      <c r="B246" s="10" t="s">
        <v>11</v>
      </c>
      <c r="C246" s="16">
        <v>10.747110828865726</v>
      </c>
    </row>
    <row r="247" spans="1:3">
      <c r="A247" s="8"/>
      <c r="B247" s="10" t="s">
        <v>12</v>
      </c>
      <c r="C247" s="16">
        <v>0.43348379734004899</v>
      </c>
    </row>
    <row r="248" spans="1:3">
      <c r="A248" s="8"/>
      <c r="B248" s="10" t="s">
        <v>13</v>
      </c>
      <c r="C248" s="16">
        <v>0.83103521389508928</v>
      </c>
    </row>
    <row r="249" spans="1:3">
      <c r="A249" s="8"/>
      <c r="B249" s="10" t="s">
        <v>15</v>
      </c>
      <c r="C249" s="16">
        <v>0.21536667147993913</v>
      </c>
    </row>
    <row r="250" spans="1:3">
      <c r="A250" s="6" t="s">
        <v>130</v>
      </c>
      <c r="B250" s="7"/>
      <c r="C250" s="15">
        <v>16.470685139558551</v>
      </c>
    </row>
    <row r="251" spans="1:3">
      <c r="A251" s="6" t="s">
        <v>79</v>
      </c>
      <c r="B251" s="6" t="s">
        <v>7</v>
      </c>
      <c r="C251" s="15">
        <v>1.2787757272776581</v>
      </c>
    </row>
    <row r="252" spans="1:3">
      <c r="A252" s="8"/>
      <c r="B252" s="10" t="s">
        <v>11</v>
      </c>
      <c r="C252" s="16">
        <v>1.4991279052195727</v>
      </c>
    </row>
    <row r="253" spans="1:3">
      <c r="A253" s="8"/>
      <c r="B253" s="10" t="s">
        <v>12</v>
      </c>
      <c r="C253" s="16">
        <v>5.9992673621940808E-2</v>
      </c>
    </row>
    <row r="254" spans="1:3">
      <c r="A254" s="8"/>
      <c r="B254" s="10" t="s">
        <v>14</v>
      </c>
      <c r="C254" s="16">
        <v>0.11469362385827561</v>
      </c>
    </row>
    <row r="255" spans="1:3">
      <c r="A255" s="8"/>
      <c r="B255" s="10" t="s">
        <v>15</v>
      </c>
      <c r="C255" s="16">
        <v>4.4741659187274775E-2</v>
      </c>
    </row>
    <row r="256" spans="1:3">
      <c r="A256" s="6" t="s">
        <v>131</v>
      </c>
      <c r="B256" s="7"/>
      <c r="C256" s="15">
        <v>2.9973315891647219</v>
      </c>
    </row>
    <row r="257" spans="1:3">
      <c r="A257" s="6" t="s">
        <v>26</v>
      </c>
      <c r="B257" s="6" t="s">
        <v>7</v>
      </c>
      <c r="C257" s="15">
        <v>2.2933787445927107</v>
      </c>
    </row>
    <row r="258" spans="1:3">
      <c r="A258" s="8"/>
      <c r="B258" s="10" t="s">
        <v>10</v>
      </c>
      <c r="C258" s="16">
        <v>5.8892242055598407</v>
      </c>
    </row>
    <row r="259" spans="1:3">
      <c r="A259" s="8"/>
      <c r="B259" s="10" t="s">
        <v>12</v>
      </c>
      <c r="C259" s="16">
        <v>0.35162596762184917</v>
      </c>
    </row>
    <row r="260" spans="1:3">
      <c r="A260" s="8"/>
      <c r="B260" s="10" t="s">
        <v>13</v>
      </c>
      <c r="C260" s="16">
        <v>1.1618145479766455</v>
      </c>
    </row>
    <row r="261" spans="1:3">
      <c r="A261" s="8"/>
      <c r="B261" s="10" t="s">
        <v>15</v>
      </c>
      <c r="C261" s="16">
        <v>0.22205532333861019</v>
      </c>
    </row>
    <row r="262" spans="1:3">
      <c r="A262" s="6" t="s">
        <v>132</v>
      </c>
      <c r="B262" s="7"/>
      <c r="C262" s="15">
        <v>9.9180987890896564</v>
      </c>
    </row>
    <row r="263" spans="1:3">
      <c r="A263" s="6" t="s">
        <v>27</v>
      </c>
      <c r="B263" s="6" t="s">
        <v>9</v>
      </c>
      <c r="C263" s="15">
        <v>1.780720175513931</v>
      </c>
    </row>
    <row r="264" spans="1:3">
      <c r="A264" s="8"/>
      <c r="B264" s="10" t="s">
        <v>11</v>
      </c>
      <c r="C264" s="16">
        <v>1.6135702245635517</v>
      </c>
    </row>
    <row r="265" spans="1:3">
      <c r="A265" s="8"/>
      <c r="B265" s="10" t="s">
        <v>12</v>
      </c>
      <c r="C265" s="16">
        <v>8.2400144771588385E-2</v>
      </c>
    </row>
    <row r="266" spans="1:3">
      <c r="A266" s="8"/>
      <c r="B266" s="10" t="s">
        <v>14</v>
      </c>
      <c r="C266" s="16">
        <v>0.29065548546287934</v>
      </c>
    </row>
    <row r="267" spans="1:3">
      <c r="A267" s="8"/>
      <c r="B267" s="10" t="s">
        <v>15</v>
      </c>
      <c r="C267" s="16">
        <v>0.1344534643906683</v>
      </c>
    </row>
    <row r="268" spans="1:3">
      <c r="A268" s="6" t="s">
        <v>133</v>
      </c>
      <c r="B268" s="7"/>
      <c r="C268" s="15">
        <v>3.9017994947026189</v>
      </c>
    </row>
    <row r="269" spans="1:3">
      <c r="A269" s="6" t="s">
        <v>21</v>
      </c>
      <c r="B269" s="6" t="s">
        <v>9</v>
      </c>
      <c r="C269" s="15">
        <v>3.8471131864029728</v>
      </c>
    </row>
    <row r="270" spans="1:3">
      <c r="A270" s="8"/>
      <c r="B270" s="10" t="s">
        <v>11</v>
      </c>
      <c r="C270" s="16">
        <v>16.054573666058616</v>
      </c>
    </row>
    <row r="271" spans="1:3">
      <c r="A271" s="8"/>
      <c r="B271" s="10" t="s">
        <v>12</v>
      </c>
      <c r="C271" s="16">
        <v>0.44267477811535866</v>
      </c>
    </row>
    <row r="272" spans="1:3">
      <c r="A272" s="8"/>
      <c r="B272" s="10" t="s">
        <v>13</v>
      </c>
      <c r="C272" s="16">
        <v>2.439004370799128</v>
      </c>
    </row>
    <row r="273" spans="1:3">
      <c r="A273" s="8"/>
      <c r="B273" s="10" t="s">
        <v>15</v>
      </c>
      <c r="C273" s="16">
        <v>0.41479275832055601</v>
      </c>
    </row>
    <row r="274" spans="1:3">
      <c r="A274" s="6" t="s">
        <v>134</v>
      </c>
      <c r="B274" s="7"/>
      <c r="C274" s="15">
        <v>23.198158759696629</v>
      </c>
    </row>
    <row r="275" spans="1:3">
      <c r="A275" s="6" t="s">
        <v>22</v>
      </c>
      <c r="B275" s="6" t="s">
        <v>7</v>
      </c>
      <c r="C275" s="15">
        <v>2.1244881111121154</v>
      </c>
    </row>
    <row r="276" spans="1:3">
      <c r="A276" s="8"/>
      <c r="B276" s="10" t="s">
        <v>10</v>
      </c>
      <c r="C276" s="16">
        <v>4.4016448551439433</v>
      </c>
    </row>
    <row r="277" spans="1:3">
      <c r="A277" s="8"/>
      <c r="B277" s="10" t="s">
        <v>12</v>
      </c>
      <c r="C277" s="16">
        <v>0.16323301384816921</v>
      </c>
    </row>
    <row r="278" spans="1:3">
      <c r="A278" s="8"/>
      <c r="B278" s="10" t="s">
        <v>13</v>
      </c>
      <c r="C278" s="16">
        <v>0.7559290243902439</v>
      </c>
    </row>
    <row r="279" spans="1:3">
      <c r="A279" s="8"/>
      <c r="B279" s="10" t="s">
        <v>15</v>
      </c>
      <c r="C279" s="16">
        <v>0.23348105070426517</v>
      </c>
    </row>
    <row r="280" spans="1:3">
      <c r="A280" s="6" t="s">
        <v>135</v>
      </c>
      <c r="B280" s="7"/>
      <c r="C280" s="15">
        <v>7.6787760551987363</v>
      </c>
    </row>
    <row r="281" spans="1:3">
      <c r="A281" s="6" t="s">
        <v>18</v>
      </c>
      <c r="B281" s="6" t="s">
        <v>7</v>
      </c>
      <c r="C281" s="15">
        <v>0.52558949193251014</v>
      </c>
    </row>
    <row r="282" spans="1:3">
      <c r="A282" s="8"/>
      <c r="B282" s="10" t="s">
        <v>10</v>
      </c>
      <c r="C282" s="16">
        <v>19.845972080184207</v>
      </c>
    </row>
    <row r="283" spans="1:3">
      <c r="A283" s="8"/>
      <c r="B283" s="10" t="s">
        <v>12</v>
      </c>
      <c r="C283" s="16">
        <v>0.38591689128997969</v>
      </c>
    </row>
    <row r="284" spans="1:3">
      <c r="A284" s="8"/>
      <c r="B284" s="10" t="s">
        <v>13</v>
      </c>
      <c r="C284" s="16">
        <v>0.8566335689815342</v>
      </c>
    </row>
    <row r="285" spans="1:3">
      <c r="A285" s="8"/>
      <c r="B285" s="10" t="s">
        <v>15</v>
      </c>
      <c r="C285" s="16">
        <v>0.32099157994260513</v>
      </c>
    </row>
    <row r="286" spans="1:3">
      <c r="A286" s="6" t="s">
        <v>136</v>
      </c>
      <c r="B286" s="7"/>
      <c r="C286" s="15">
        <v>21.935103612330835</v>
      </c>
    </row>
    <row r="287" spans="1:3">
      <c r="A287" s="6" t="s">
        <v>19</v>
      </c>
      <c r="B287" s="6" t="s">
        <v>9</v>
      </c>
      <c r="C287" s="15">
        <v>1.0796097642336691</v>
      </c>
    </row>
    <row r="288" spans="1:3">
      <c r="A288" s="8"/>
      <c r="B288" s="10" t="s">
        <v>11</v>
      </c>
      <c r="C288" s="16">
        <v>8.3143022067305576</v>
      </c>
    </row>
    <row r="289" spans="1:3">
      <c r="A289" s="8"/>
      <c r="B289" s="10" t="s">
        <v>12</v>
      </c>
      <c r="C289" s="16">
        <v>0.25658924760360136</v>
      </c>
    </row>
    <row r="290" spans="1:3">
      <c r="A290" s="8"/>
      <c r="B290" s="10" t="s">
        <v>13</v>
      </c>
      <c r="C290" s="16">
        <v>0.6775078068854764</v>
      </c>
    </row>
    <row r="291" spans="1:3">
      <c r="A291" s="8"/>
      <c r="B291" s="10" t="s">
        <v>15</v>
      </c>
      <c r="C291" s="16">
        <v>0.25087808352518065</v>
      </c>
    </row>
    <row r="292" spans="1:3">
      <c r="A292" s="6" t="s">
        <v>137</v>
      </c>
      <c r="B292" s="7"/>
      <c r="C292" s="15">
        <v>10.578887108978485</v>
      </c>
    </row>
    <row r="293" spans="1:3">
      <c r="A293" s="6" t="s">
        <v>16</v>
      </c>
      <c r="B293" s="6" t="s">
        <v>7</v>
      </c>
      <c r="C293" s="15">
        <v>5.7816303727423417</v>
      </c>
    </row>
    <row r="294" spans="1:3">
      <c r="A294" s="8"/>
      <c r="B294" s="10" t="s">
        <v>11</v>
      </c>
      <c r="C294" s="16">
        <v>2.1895723437872836</v>
      </c>
    </row>
    <row r="295" spans="1:3">
      <c r="A295" s="8"/>
      <c r="B295" s="10" t="s">
        <v>12</v>
      </c>
      <c r="C295" s="16">
        <v>0.35778181771158529</v>
      </c>
    </row>
    <row r="296" spans="1:3">
      <c r="A296" s="8"/>
      <c r="B296" s="10" t="s">
        <v>13</v>
      </c>
      <c r="C296" s="16">
        <v>0.65580073241781123</v>
      </c>
    </row>
    <row r="297" spans="1:3">
      <c r="A297" s="8"/>
      <c r="B297" s="10" t="s">
        <v>15</v>
      </c>
      <c r="C297" s="16">
        <v>0.27498091313850098</v>
      </c>
    </row>
    <row r="298" spans="1:3">
      <c r="A298" s="6" t="s">
        <v>138</v>
      </c>
      <c r="B298" s="7"/>
      <c r="C298" s="15">
        <v>9.2597661797975217</v>
      </c>
    </row>
    <row r="299" spans="1:3">
      <c r="A299" s="6" t="s">
        <v>17</v>
      </c>
      <c r="B299" s="6" t="s">
        <v>7</v>
      </c>
      <c r="C299" s="15">
        <v>13.387252413712055</v>
      </c>
    </row>
    <row r="300" spans="1:3">
      <c r="A300" s="8"/>
      <c r="B300" s="10" t="s">
        <v>10</v>
      </c>
      <c r="C300" s="16">
        <v>5.2299185896527014</v>
      </c>
    </row>
    <row r="301" spans="1:3">
      <c r="A301" s="8"/>
      <c r="B301" s="10" t="s">
        <v>12</v>
      </c>
      <c r="C301" s="16">
        <v>0.12114272071819185</v>
      </c>
    </row>
    <row r="302" spans="1:3">
      <c r="A302" s="8"/>
      <c r="B302" s="10" t="s">
        <v>13</v>
      </c>
      <c r="C302" s="16">
        <v>1.7490604101843492</v>
      </c>
    </row>
    <row r="303" spans="1:3">
      <c r="A303" s="8"/>
      <c r="B303" s="10" t="s">
        <v>15</v>
      </c>
      <c r="C303" s="16">
        <v>0.21682154215158944</v>
      </c>
    </row>
    <row r="304" spans="1:3">
      <c r="A304" s="6" t="s">
        <v>139</v>
      </c>
      <c r="B304" s="7"/>
      <c r="C304" s="15">
        <v>20.704195676418887</v>
      </c>
    </row>
    <row r="305" spans="1:3">
      <c r="A305" s="6" t="s">
        <v>36</v>
      </c>
      <c r="B305" s="6" t="s">
        <v>9</v>
      </c>
      <c r="C305" s="15">
        <v>0.17156916376599476</v>
      </c>
    </row>
    <row r="306" spans="1:3">
      <c r="A306" s="8"/>
      <c r="B306" s="10" t="s">
        <v>11</v>
      </c>
      <c r="C306" s="16">
        <v>9.0015729995584284</v>
      </c>
    </row>
    <row r="307" spans="1:3">
      <c r="A307" s="8"/>
      <c r="B307" s="10" t="s">
        <v>12</v>
      </c>
      <c r="C307" s="16">
        <v>0.20274562424730078</v>
      </c>
    </row>
    <row r="308" spans="1:3">
      <c r="A308" s="8"/>
      <c r="B308" s="10" t="s">
        <v>13</v>
      </c>
      <c r="C308" s="16">
        <v>1.0155086017898505</v>
      </c>
    </row>
    <row r="309" spans="1:3">
      <c r="A309" s="8"/>
      <c r="B309" s="10" t="s">
        <v>15</v>
      </c>
      <c r="C309" s="16">
        <v>0.11698221236661499</v>
      </c>
    </row>
    <row r="310" spans="1:3">
      <c r="A310" s="6" t="s">
        <v>140</v>
      </c>
      <c r="B310" s="7"/>
      <c r="C310" s="15">
        <v>10.508378601728189</v>
      </c>
    </row>
    <row r="311" spans="1:3">
      <c r="A311" s="6" t="s">
        <v>37</v>
      </c>
      <c r="B311" s="6" t="s">
        <v>9</v>
      </c>
      <c r="C311" s="15">
        <v>0.48009752797917155</v>
      </c>
    </row>
    <row r="312" spans="1:3">
      <c r="A312" s="8"/>
      <c r="B312" s="10" t="s">
        <v>10</v>
      </c>
      <c r="C312" s="16">
        <v>3.873443678989072</v>
      </c>
    </row>
    <row r="313" spans="1:3">
      <c r="A313" s="8"/>
      <c r="B313" s="10" t="s">
        <v>12</v>
      </c>
      <c r="C313" s="16">
        <v>0.12608509128147544</v>
      </c>
    </row>
    <row r="314" spans="1:3">
      <c r="A314" s="8"/>
      <c r="B314" s="10" t="s">
        <v>13</v>
      </c>
      <c r="C314" s="16">
        <v>0.43084054702398877</v>
      </c>
    </row>
    <row r="315" spans="1:3">
      <c r="A315" s="8"/>
      <c r="B315" s="10" t="s">
        <v>15</v>
      </c>
      <c r="C315" s="16">
        <v>9.1223659367628912E-2</v>
      </c>
    </row>
    <row r="316" spans="1:3">
      <c r="A316" s="6" t="s">
        <v>141</v>
      </c>
      <c r="B316" s="7"/>
      <c r="C316" s="15">
        <v>5.0016905046413367</v>
      </c>
    </row>
    <row r="317" spans="1:3">
      <c r="A317" s="6" t="s">
        <v>28</v>
      </c>
      <c r="B317" s="6" t="s">
        <v>9</v>
      </c>
      <c r="C317" s="15">
        <v>1.7525842096176871</v>
      </c>
    </row>
    <row r="318" spans="1:3">
      <c r="A318" s="8"/>
      <c r="B318" s="10" t="s">
        <v>11</v>
      </c>
      <c r="C318" s="16">
        <v>1.7993771672628505</v>
      </c>
    </row>
    <row r="319" spans="1:3">
      <c r="A319" s="8"/>
      <c r="B319" s="10" t="s">
        <v>12</v>
      </c>
      <c r="C319" s="16">
        <v>0.15565982721551561</v>
      </c>
    </row>
    <row r="320" spans="1:3">
      <c r="A320" s="8"/>
      <c r="B320" s="10" t="s">
        <v>13</v>
      </c>
      <c r="C320" s="16">
        <v>0.3416943367928138</v>
      </c>
    </row>
    <row r="321" spans="1:3">
      <c r="A321" s="8"/>
      <c r="B321" s="10" t="s">
        <v>15</v>
      </c>
      <c r="C321" s="16">
        <v>0.14990546469331387</v>
      </c>
    </row>
    <row r="322" spans="1:3">
      <c r="A322" s="6" t="s">
        <v>142</v>
      </c>
      <c r="B322" s="7"/>
      <c r="C322" s="15">
        <v>4.1992210055821806</v>
      </c>
    </row>
    <row r="323" spans="1:3">
      <c r="A323" s="6" t="s">
        <v>29</v>
      </c>
      <c r="B323" s="6" t="s">
        <v>9</v>
      </c>
      <c r="C323" s="15">
        <v>0.83310502043067136</v>
      </c>
    </row>
    <row r="324" spans="1:3">
      <c r="A324" s="8"/>
      <c r="B324" s="10" t="s">
        <v>11</v>
      </c>
      <c r="C324" s="16">
        <v>1.0511018500544527</v>
      </c>
    </row>
    <row r="325" spans="1:3">
      <c r="A325" s="8"/>
      <c r="B325" s="10" t="s">
        <v>12</v>
      </c>
      <c r="C325" s="16">
        <v>8.9822298203480769E-2</v>
      </c>
    </row>
    <row r="326" spans="1:3">
      <c r="A326" s="8"/>
      <c r="B326" s="10" t="s">
        <v>14</v>
      </c>
      <c r="C326" s="16">
        <v>0.19430977533540769</v>
      </c>
    </row>
    <row r="327" spans="1:3">
      <c r="A327" s="8"/>
      <c r="B327" s="10" t="s">
        <v>15</v>
      </c>
      <c r="C327" s="16">
        <v>0.14296647181347846</v>
      </c>
    </row>
    <row r="328" spans="1:3">
      <c r="A328" s="6" t="s">
        <v>143</v>
      </c>
      <c r="B328" s="7"/>
      <c r="C328" s="15">
        <v>2.3113054158374911</v>
      </c>
    </row>
    <row r="329" spans="1:3">
      <c r="A329" s="6" t="s">
        <v>23</v>
      </c>
      <c r="B329" s="6" t="s">
        <v>9</v>
      </c>
      <c r="C329" s="15">
        <v>0.22601843291024035</v>
      </c>
    </row>
    <row r="330" spans="1:3">
      <c r="A330" s="8"/>
      <c r="B330" s="10" t="s">
        <v>10</v>
      </c>
      <c r="C330" s="16">
        <v>18.494552769660849</v>
      </c>
    </row>
    <row r="331" spans="1:3">
      <c r="A331" s="8"/>
      <c r="B331" s="10" t="s">
        <v>12</v>
      </c>
      <c r="C331" s="16">
        <v>0.43576530516812134</v>
      </c>
    </row>
    <row r="332" spans="1:3">
      <c r="A332" s="8"/>
      <c r="B332" s="10" t="s">
        <v>14</v>
      </c>
      <c r="C332" s="16">
        <v>1.8652698100438427</v>
      </c>
    </row>
    <row r="333" spans="1:3">
      <c r="A333" s="8"/>
      <c r="B333" s="10" t="s">
        <v>15</v>
      </c>
      <c r="C333" s="16">
        <v>0.35754320584381633</v>
      </c>
    </row>
    <row r="334" spans="1:3">
      <c r="A334" s="6" t="s">
        <v>144</v>
      </c>
      <c r="B334" s="7"/>
      <c r="C334" s="15">
        <v>21.379149523626868</v>
      </c>
    </row>
    <row r="335" spans="1:3">
      <c r="A335" s="6" t="s">
        <v>80</v>
      </c>
      <c r="B335" s="6" t="s">
        <v>9</v>
      </c>
      <c r="C335" s="15">
        <v>0.21666238268184201</v>
      </c>
    </row>
    <row r="336" spans="1:3">
      <c r="A336" s="8"/>
      <c r="B336" s="10" t="s">
        <v>10</v>
      </c>
      <c r="C336" s="16">
        <v>1.3643229472513283</v>
      </c>
    </row>
    <row r="337" spans="1:3">
      <c r="A337" s="8"/>
      <c r="B337" s="10" t="s">
        <v>12</v>
      </c>
      <c r="C337" s="16">
        <v>3.7027790951905684E-2</v>
      </c>
    </row>
    <row r="338" spans="1:3">
      <c r="A338" s="8"/>
      <c r="B338" s="10" t="s">
        <v>13</v>
      </c>
      <c r="C338" s="16">
        <v>9.3473357439191676E-2</v>
      </c>
    </row>
    <row r="339" spans="1:3">
      <c r="A339" s="8"/>
      <c r="B339" s="10" t="s">
        <v>15</v>
      </c>
      <c r="C339" s="16">
        <v>6.9028660658398661E-2</v>
      </c>
    </row>
    <row r="340" spans="1:3">
      <c r="A340" s="6" t="s">
        <v>145</v>
      </c>
      <c r="B340" s="7"/>
      <c r="C340" s="15">
        <v>1.7805151389826663</v>
      </c>
    </row>
    <row r="341" spans="1:3">
      <c r="A341" s="6" t="s">
        <v>40</v>
      </c>
      <c r="B341" s="6" t="s">
        <v>9</v>
      </c>
      <c r="C341" s="15">
        <v>7.7322678895803731</v>
      </c>
    </row>
    <row r="342" spans="1:3">
      <c r="A342" s="8"/>
      <c r="B342" s="10" t="s">
        <v>11</v>
      </c>
      <c r="C342" s="16">
        <v>0.74806924476403114</v>
      </c>
    </row>
    <row r="343" spans="1:3">
      <c r="A343" s="8"/>
      <c r="B343" s="10" t="s">
        <v>12</v>
      </c>
      <c r="C343" s="16">
        <v>0.28451056341744413</v>
      </c>
    </row>
    <row r="344" spans="1:3">
      <c r="A344" s="8"/>
      <c r="B344" s="10" t="s">
        <v>14</v>
      </c>
      <c r="C344" s="16">
        <v>0.40306354144861023</v>
      </c>
    </row>
    <row r="345" spans="1:3">
      <c r="A345" s="8"/>
      <c r="B345" s="10" t="s">
        <v>15</v>
      </c>
      <c r="C345" s="16">
        <v>0.18316081842218565</v>
      </c>
    </row>
    <row r="346" spans="1:3">
      <c r="A346" s="6" t="s">
        <v>146</v>
      </c>
      <c r="B346" s="7"/>
      <c r="C346" s="15">
        <v>9.3510720576326438</v>
      </c>
    </row>
    <row r="347" spans="1:3">
      <c r="A347" s="6" t="s">
        <v>41</v>
      </c>
      <c r="B347" s="6" t="s">
        <v>9</v>
      </c>
      <c r="C347" s="15">
        <v>4.8996858038474755</v>
      </c>
    </row>
    <row r="348" spans="1:3">
      <c r="A348" s="8"/>
      <c r="B348" s="10" t="s">
        <v>11</v>
      </c>
      <c r="C348" s="16">
        <v>0.50082097279431914</v>
      </c>
    </row>
    <row r="349" spans="1:3">
      <c r="A349" s="8"/>
      <c r="B349" s="10" t="s">
        <v>12</v>
      </c>
      <c r="C349" s="16">
        <v>0.16630214662216955</v>
      </c>
    </row>
    <row r="350" spans="1:3">
      <c r="A350" s="8"/>
      <c r="B350" s="10" t="s">
        <v>14</v>
      </c>
      <c r="C350" s="16">
        <v>0.18480105958713908</v>
      </c>
    </row>
    <row r="351" spans="1:3">
      <c r="A351" s="8"/>
      <c r="B351" s="10" t="s">
        <v>15</v>
      </c>
      <c r="C351" s="16">
        <v>0.14121980730398864</v>
      </c>
    </row>
    <row r="352" spans="1:3">
      <c r="A352" s="6" t="s">
        <v>147</v>
      </c>
      <c r="B352" s="7"/>
      <c r="C352" s="15">
        <v>5.8928297901550915</v>
      </c>
    </row>
    <row r="353" spans="1:3">
      <c r="A353" s="6" t="s">
        <v>30</v>
      </c>
      <c r="B353" s="6" t="s">
        <v>9</v>
      </c>
      <c r="C353" s="15">
        <v>2.2900311326590803E-2</v>
      </c>
    </row>
    <row r="354" spans="1:3">
      <c r="A354" s="8"/>
      <c r="B354" s="10" t="s">
        <v>10</v>
      </c>
      <c r="C354" s="16">
        <v>15.341535770045233</v>
      </c>
    </row>
    <row r="355" spans="1:3">
      <c r="A355" s="8"/>
      <c r="B355" s="10" t="s">
        <v>12</v>
      </c>
      <c r="C355" s="16">
        <v>0.15933200029258943</v>
      </c>
    </row>
    <row r="356" spans="1:3">
      <c r="A356" s="8"/>
      <c r="B356" s="10" t="s">
        <v>13</v>
      </c>
      <c r="C356" s="16">
        <v>1.678595572033275</v>
      </c>
    </row>
    <row r="357" spans="1:3">
      <c r="A357" s="8"/>
      <c r="B357" s="10" t="s">
        <v>15</v>
      </c>
      <c r="C357" s="16">
        <v>0.19851938858703505</v>
      </c>
    </row>
    <row r="358" spans="1:3">
      <c r="A358" s="6" t="s">
        <v>148</v>
      </c>
      <c r="B358" s="7"/>
      <c r="C358" s="15">
        <v>17.400883042284722</v>
      </c>
    </row>
    <row r="359" spans="1:3">
      <c r="A359" s="6" t="s">
        <v>31</v>
      </c>
      <c r="B359" s="6" t="s">
        <v>7</v>
      </c>
      <c r="C359" s="15">
        <v>0.11006791760834585</v>
      </c>
    </row>
    <row r="360" spans="1:3">
      <c r="A360" s="8"/>
      <c r="B360" s="10" t="s">
        <v>10</v>
      </c>
      <c r="C360" s="16">
        <v>4.192261868902464</v>
      </c>
    </row>
    <row r="361" spans="1:3">
      <c r="A361" s="8"/>
      <c r="B361" s="10" t="s">
        <v>12</v>
      </c>
      <c r="C361" s="16">
        <v>4.6596151716466014E-2</v>
      </c>
    </row>
    <row r="362" spans="1:3">
      <c r="A362" s="8"/>
      <c r="B362" s="10" t="s">
        <v>13</v>
      </c>
      <c r="C362" s="16">
        <v>0.47878038241493526</v>
      </c>
    </row>
    <row r="363" spans="1:3">
      <c r="A363" s="8"/>
      <c r="B363" s="10" t="s">
        <v>15</v>
      </c>
      <c r="C363" s="16">
        <v>0.10156213624163211</v>
      </c>
    </row>
    <row r="364" spans="1:3">
      <c r="A364" s="6" t="s">
        <v>149</v>
      </c>
      <c r="B364" s="7"/>
      <c r="C364" s="15">
        <v>4.9292684568838423</v>
      </c>
    </row>
    <row r="365" spans="1:3">
      <c r="A365" s="6" t="s">
        <v>24</v>
      </c>
      <c r="B365" s="6" t="s">
        <v>9</v>
      </c>
      <c r="C365" s="15">
        <v>4.8182193680333718</v>
      </c>
    </row>
    <row r="366" spans="1:3">
      <c r="A366" s="8"/>
      <c r="B366" s="10" t="s">
        <v>11</v>
      </c>
      <c r="C366" s="16">
        <v>0.79515357448154222</v>
      </c>
    </row>
    <row r="367" spans="1:3">
      <c r="A367" s="8"/>
      <c r="B367" s="10" t="s">
        <v>12</v>
      </c>
      <c r="C367" s="16">
        <v>0.20916642489726719</v>
      </c>
    </row>
    <row r="368" spans="1:3">
      <c r="A368" s="8"/>
      <c r="B368" s="10" t="s">
        <v>14</v>
      </c>
      <c r="C368" s="16">
        <v>0.24791891448820291</v>
      </c>
    </row>
    <row r="369" spans="1:3">
      <c r="A369" s="8"/>
      <c r="B369" s="10" t="s">
        <v>15</v>
      </c>
      <c r="C369" s="16">
        <v>0.12507722485372466</v>
      </c>
    </row>
    <row r="370" spans="1:3">
      <c r="A370" s="6" t="s">
        <v>150</v>
      </c>
      <c r="B370" s="7"/>
      <c r="C370" s="15">
        <v>6.1955355067541094</v>
      </c>
    </row>
    <row r="371" spans="1:3">
      <c r="A371" s="6" t="s">
        <v>25</v>
      </c>
      <c r="B371" s="6" t="s">
        <v>7</v>
      </c>
      <c r="C371" s="15">
        <v>3.0833152289862409</v>
      </c>
    </row>
    <row r="372" spans="1:3">
      <c r="A372" s="8"/>
      <c r="B372" s="10" t="s">
        <v>11</v>
      </c>
      <c r="C372" s="16">
        <v>0.45962209320840747</v>
      </c>
    </row>
    <row r="373" spans="1:3">
      <c r="A373" s="8"/>
      <c r="B373" s="10" t="s">
        <v>12</v>
      </c>
      <c r="C373" s="16">
        <v>7.4830417472397243E-2</v>
      </c>
    </row>
    <row r="374" spans="1:3">
      <c r="A374" s="8"/>
      <c r="B374" s="10" t="s">
        <v>14</v>
      </c>
      <c r="C374" s="16">
        <v>0.10430536108601828</v>
      </c>
    </row>
    <row r="375" spans="1:3">
      <c r="A375" s="8"/>
      <c r="B375" s="10" t="s">
        <v>15</v>
      </c>
      <c r="C375" s="16">
        <v>0.11392814382004195</v>
      </c>
    </row>
    <row r="376" spans="1:3">
      <c r="A376" s="6" t="s">
        <v>151</v>
      </c>
      <c r="B376" s="7"/>
      <c r="C376" s="15">
        <v>3.8360012445731058</v>
      </c>
    </row>
    <row r="377" spans="1:3">
      <c r="A377" s="6" t="s">
        <v>38</v>
      </c>
      <c r="B377" s="6" t="s">
        <v>7</v>
      </c>
      <c r="C377" s="15">
        <v>3.479047706809645</v>
      </c>
    </row>
    <row r="378" spans="1:3">
      <c r="A378" s="8"/>
      <c r="B378" s="10" t="s">
        <v>10</v>
      </c>
      <c r="C378" s="16">
        <v>1.7591511876906876</v>
      </c>
    </row>
    <row r="379" spans="1:3">
      <c r="A379" s="8"/>
      <c r="B379" s="10" t="s">
        <v>12</v>
      </c>
      <c r="C379" s="16">
        <v>0.18573201163042832</v>
      </c>
    </row>
    <row r="380" spans="1:3">
      <c r="A380" s="8"/>
      <c r="B380" s="10" t="s">
        <v>14</v>
      </c>
      <c r="C380" s="16">
        <v>0.43584727524937272</v>
      </c>
    </row>
    <row r="381" spans="1:3">
      <c r="A381" s="8"/>
      <c r="B381" s="10" t="s">
        <v>15</v>
      </c>
      <c r="C381" s="16">
        <v>0.16117338710573195</v>
      </c>
    </row>
    <row r="382" spans="1:3">
      <c r="A382" s="6" t="s">
        <v>152</v>
      </c>
      <c r="B382" s="7"/>
      <c r="C382" s="15">
        <v>6.0209515684858648</v>
      </c>
    </row>
    <row r="383" spans="1:3">
      <c r="A383" s="6" t="s">
        <v>39</v>
      </c>
      <c r="B383" s="6" t="s">
        <v>9</v>
      </c>
      <c r="C383" s="15">
        <v>1.7386425439349837</v>
      </c>
    </row>
    <row r="384" spans="1:3">
      <c r="A384" s="8"/>
      <c r="B384" s="10" t="s">
        <v>10</v>
      </c>
      <c r="C384" s="16">
        <v>0.61804777459790272</v>
      </c>
    </row>
    <row r="385" spans="1:3">
      <c r="A385" s="8"/>
      <c r="B385" s="10" t="s">
        <v>12</v>
      </c>
      <c r="C385" s="16">
        <v>7.0017739172020879E-2</v>
      </c>
    </row>
    <row r="386" spans="1:3">
      <c r="A386" s="8"/>
      <c r="B386" s="10" t="s">
        <v>14</v>
      </c>
      <c r="C386" s="16">
        <v>0.14097577951754825</v>
      </c>
    </row>
    <row r="387" spans="1:3">
      <c r="A387" s="8"/>
      <c r="B387" s="10" t="s">
        <v>15</v>
      </c>
      <c r="C387" s="16">
        <v>9.041290937735387E-2</v>
      </c>
    </row>
    <row r="388" spans="1:3">
      <c r="A388" s="6" t="s">
        <v>153</v>
      </c>
      <c r="B388" s="7"/>
      <c r="C388" s="15">
        <v>2.65809674659981</v>
      </c>
    </row>
    <row r="389" spans="1:3">
      <c r="A389" s="6" t="s">
        <v>35</v>
      </c>
      <c r="B389" s="6" t="s">
        <v>7</v>
      </c>
      <c r="C389" s="15">
        <v>1.8457357961975394</v>
      </c>
    </row>
    <row r="390" spans="1:3">
      <c r="A390" s="8"/>
      <c r="B390" s="10" t="s">
        <v>11</v>
      </c>
      <c r="C390" s="16">
        <v>3.7934244666297436</v>
      </c>
    </row>
    <row r="391" spans="1:3">
      <c r="A391" s="8"/>
      <c r="B391" s="10" t="s">
        <v>12</v>
      </c>
      <c r="C391" s="16">
        <v>9.9421822884147679E-2</v>
      </c>
    </row>
    <row r="392" spans="1:3">
      <c r="A392" s="8"/>
      <c r="B392" s="10" t="s">
        <v>13</v>
      </c>
      <c r="C392" s="16">
        <v>0.62585314182188101</v>
      </c>
    </row>
    <row r="393" spans="1:3">
      <c r="A393" s="8"/>
      <c r="B393" s="10" t="s">
        <v>15</v>
      </c>
      <c r="C393" s="16">
        <v>0.1335054275496608</v>
      </c>
    </row>
    <row r="394" spans="1:3">
      <c r="A394" s="6" t="s">
        <v>154</v>
      </c>
      <c r="B394" s="7"/>
      <c r="C394" s="15">
        <v>6.4979406550829726</v>
      </c>
    </row>
    <row r="395" spans="1:3">
      <c r="A395" s="6" t="s">
        <v>81</v>
      </c>
      <c r="B395" s="6" t="s">
        <v>9</v>
      </c>
      <c r="C395" s="15">
        <v>1.2678836525249055</v>
      </c>
    </row>
    <row r="396" spans="1:3">
      <c r="A396" s="8"/>
      <c r="B396" s="10" t="s">
        <v>11</v>
      </c>
      <c r="C396" s="16">
        <v>0.59070861343178438</v>
      </c>
    </row>
    <row r="397" spans="1:3">
      <c r="A397" s="8"/>
      <c r="B397" s="10" t="s">
        <v>12</v>
      </c>
      <c r="C397" s="16">
        <v>5.0187578187054251E-2</v>
      </c>
    </row>
    <row r="398" spans="1:3">
      <c r="A398" s="8"/>
      <c r="B398" s="10" t="s">
        <v>14</v>
      </c>
      <c r="C398" s="16">
        <v>0.16274564619090637</v>
      </c>
    </row>
    <row r="399" spans="1:3">
      <c r="A399" s="8"/>
      <c r="B399" s="10" t="s">
        <v>15</v>
      </c>
      <c r="C399" s="16">
        <v>6.720782486729826E-2</v>
      </c>
    </row>
    <row r="400" spans="1:3">
      <c r="A400" s="6" t="s">
        <v>155</v>
      </c>
      <c r="B400" s="7"/>
      <c r="C400" s="15">
        <v>2.1387333152019488</v>
      </c>
    </row>
    <row r="401" spans="1:3">
      <c r="A401" s="11" t="s">
        <v>88</v>
      </c>
      <c r="B401" s="14"/>
      <c r="C401" s="13">
        <v>517.57975322412165</v>
      </c>
    </row>
  </sheetData>
  <phoneticPr fontId="1" type="noConversion"/>
  <pageMargins left="0.75" right="0.75" top="1" bottom="1" header="0.5" footer="0.5"/>
  <pageSetup orientation="portrait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R331"/>
  <sheetViews>
    <sheetView workbookViewId="0">
      <pane xSplit="7" ySplit="17" topLeftCell="H317" activePane="bottomRight" state="frozen"/>
      <selection pane="topRight" activeCell="H1" sqref="H1"/>
      <selection pane="bottomLeft" activeCell="A18" sqref="A18"/>
      <selection pane="bottomRight"/>
    </sheetView>
  </sheetViews>
  <sheetFormatPr defaultRowHeight="12.75"/>
  <cols>
    <col min="1" max="1" width="13.42578125" customWidth="1"/>
    <col min="2" max="2" width="7" customWidth="1"/>
    <col min="3" max="3" width="12.28515625" customWidth="1"/>
    <col min="4" max="4" width="9.7109375" customWidth="1"/>
    <col min="5" max="5" width="10.42578125" customWidth="1"/>
    <col min="6" max="6" width="10.85546875" customWidth="1"/>
    <col min="11" max="11" width="10.42578125" customWidth="1"/>
    <col min="12" max="12" width="9.42578125" customWidth="1"/>
    <col min="13" max="13" width="12" customWidth="1"/>
    <col min="14" max="14" width="17.140625" customWidth="1"/>
    <col min="16" max="16" width="18.42578125" customWidth="1"/>
    <col min="17" max="17" width="20.140625" customWidth="1"/>
  </cols>
  <sheetData>
    <row r="1" spans="1:18" s="1" customFormat="1" ht="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82</v>
      </c>
      <c r="I1" s="2" t="s">
        <v>194</v>
      </c>
      <c r="J1" s="3" t="s">
        <v>83</v>
      </c>
      <c r="K1" s="2" t="s">
        <v>84</v>
      </c>
      <c r="L1" s="4" t="s">
        <v>86</v>
      </c>
      <c r="M1" s="4" t="s">
        <v>87</v>
      </c>
      <c r="N1" s="2" t="s">
        <v>85</v>
      </c>
      <c r="O1" s="1" t="s">
        <v>164</v>
      </c>
      <c r="P1" s="1" t="s">
        <v>165</v>
      </c>
      <c r="Q1" s="1" t="s">
        <v>167</v>
      </c>
      <c r="R1" s="1" t="s">
        <v>166</v>
      </c>
    </row>
    <row r="2" spans="1:18">
      <c r="A2" t="s">
        <v>71</v>
      </c>
      <c r="B2" t="s">
        <v>7</v>
      </c>
      <c r="C2">
        <v>21.360176370000001</v>
      </c>
      <c r="D2">
        <v>6.9566086370000002E-2</v>
      </c>
      <c r="E2" t="s">
        <v>8</v>
      </c>
      <c r="F2">
        <v>0.32568123580000002</v>
      </c>
      <c r="G2">
        <v>57356.214899999999</v>
      </c>
      <c r="H2">
        <v>5</v>
      </c>
      <c r="I2">
        <f>0.021</f>
        <v>2.1000000000000001E-2</v>
      </c>
      <c r="J2">
        <f>(H2-(H2*I2))/1000</f>
        <v>4.8949999999999992E-3</v>
      </c>
      <c r="K2">
        <v>0.1</v>
      </c>
      <c r="L2">
        <f t="shared" ref="L2:L65" si="0">C2*K2</f>
        <v>2.1360176370000001</v>
      </c>
      <c r="M2">
        <f>1/J2</f>
        <v>204.29009193054139</v>
      </c>
      <c r="N2" s="5">
        <f>L2*M2</f>
        <v>436.36723942798784</v>
      </c>
      <c r="O2" s="19">
        <v>26.98</v>
      </c>
      <c r="P2">
        <f>(N2*100)/(1000*O2)</f>
        <v>1.6173730149295322</v>
      </c>
      <c r="Q2">
        <v>3</v>
      </c>
      <c r="R2">
        <f>P2*Q2</f>
        <v>4.8521190447885969</v>
      </c>
    </row>
    <row r="3" spans="1:18">
      <c r="A3" t="s">
        <v>71</v>
      </c>
      <c r="B3" t="s">
        <v>10</v>
      </c>
      <c r="C3">
        <v>19.09946867</v>
      </c>
      <c r="D3">
        <v>0.110574387</v>
      </c>
      <c r="E3" t="s">
        <v>8</v>
      </c>
      <c r="F3">
        <v>0.57893959719999999</v>
      </c>
      <c r="G3">
        <v>145670.9663</v>
      </c>
      <c r="H3">
        <v>5</v>
      </c>
      <c r="I3">
        <f>0.021</f>
        <v>2.1000000000000001E-2</v>
      </c>
      <c r="J3">
        <f t="shared" ref="J3:J66" si="1">(H3-(H3*I3))/1000</f>
        <v>4.8949999999999992E-3</v>
      </c>
      <c r="K3">
        <v>0.1</v>
      </c>
      <c r="L3">
        <f t="shared" si="0"/>
        <v>1.9099468670000002</v>
      </c>
      <c r="M3">
        <f t="shared" ref="M3:M66" si="2">1/J3</f>
        <v>204.29009193054139</v>
      </c>
      <c r="N3" s="5">
        <f t="shared" ref="N3:N65" si="3">L3*M3</f>
        <v>390.18322104187956</v>
      </c>
      <c r="O3" s="19">
        <v>40.081000000000003</v>
      </c>
      <c r="P3">
        <f t="shared" ref="P3:P66" si="4">(N3*100)/(1000*O3)</f>
        <v>0.97348674195224572</v>
      </c>
      <c r="Q3">
        <v>2</v>
      </c>
      <c r="R3">
        <f t="shared" ref="R3:R66" si="5">P3*Q3</f>
        <v>1.9469734839044914</v>
      </c>
    </row>
    <row r="4" spans="1:18">
      <c r="A4" t="s">
        <v>71</v>
      </c>
      <c r="B4" t="s">
        <v>12</v>
      </c>
      <c r="C4">
        <v>3.463514091</v>
      </c>
      <c r="D4">
        <v>1.1462265439999999E-2</v>
      </c>
      <c r="E4" t="s">
        <v>8</v>
      </c>
      <c r="F4">
        <v>0.33094323110000001</v>
      </c>
      <c r="G4">
        <v>15380.11917</v>
      </c>
      <c r="H4">
        <v>5</v>
      </c>
      <c r="I4">
        <f>0.021</f>
        <v>2.1000000000000001E-2</v>
      </c>
      <c r="J4">
        <f t="shared" si="1"/>
        <v>4.8949999999999992E-3</v>
      </c>
      <c r="K4">
        <v>0.1</v>
      </c>
      <c r="L4">
        <f t="shared" si="0"/>
        <v>0.34635140910000001</v>
      </c>
      <c r="M4">
        <f t="shared" si="2"/>
        <v>204.29009193054139</v>
      </c>
      <c r="N4" s="5">
        <f t="shared" si="3"/>
        <v>70.756161205311557</v>
      </c>
      <c r="O4" s="19">
        <v>39.1</v>
      </c>
      <c r="P4">
        <f t="shared" si="4"/>
        <v>0.18096204911844388</v>
      </c>
      <c r="Q4">
        <v>1</v>
      </c>
      <c r="R4">
        <f t="shared" si="5"/>
        <v>0.18096204911844388</v>
      </c>
    </row>
    <row r="5" spans="1:18">
      <c r="A5" t="s">
        <v>71</v>
      </c>
      <c r="B5" t="s">
        <v>13</v>
      </c>
      <c r="C5">
        <v>2.104276858</v>
      </c>
      <c r="D5">
        <v>7.8669428890000004E-3</v>
      </c>
      <c r="E5" t="s">
        <v>8</v>
      </c>
      <c r="F5">
        <v>0.37385493539999998</v>
      </c>
      <c r="G5">
        <v>2204.5534039999998</v>
      </c>
      <c r="H5">
        <v>5</v>
      </c>
      <c r="I5">
        <f>0.021</f>
        <v>2.1000000000000001E-2</v>
      </c>
      <c r="J5">
        <f t="shared" si="1"/>
        <v>4.8949999999999992E-3</v>
      </c>
      <c r="K5">
        <v>0.1</v>
      </c>
      <c r="L5">
        <f t="shared" si="0"/>
        <v>0.21042768580000001</v>
      </c>
      <c r="M5">
        <f t="shared" si="2"/>
        <v>204.29009193054139</v>
      </c>
      <c r="N5" s="5">
        <f t="shared" si="3"/>
        <v>42.988291276813079</v>
      </c>
      <c r="O5" s="19">
        <v>24.3</v>
      </c>
      <c r="P5">
        <f t="shared" si="4"/>
        <v>0.17690654846425136</v>
      </c>
      <c r="Q5">
        <v>2</v>
      </c>
      <c r="R5">
        <f t="shared" si="5"/>
        <v>0.35381309692850271</v>
      </c>
    </row>
    <row r="6" spans="1:18">
      <c r="A6" t="s">
        <v>71</v>
      </c>
      <c r="B6" t="s">
        <v>15</v>
      </c>
      <c r="C6">
        <v>0.79568559650000004</v>
      </c>
      <c r="D6">
        <v>6.8333498659999999E-3</v>
      </c>
      <c r="E6" t="s">
        <v>8</v>
      </c>
      <c r="F6">
        <v>0.8588002468</v>
      </c>
      <c r="G6">
        <v>10546.89363</v>
      </c>
      <c r="H6">
        <v>5</v>
      </c>
      <c r="I6">
        <f>0.021</f>
        <v>2.1000000000000001E-2</v>
      </c>
      <c r="J6">
        <f t="shared" si="1"/>
        <v>4.8949999999999992E-3</v>
      </c>
      <c r="K6">
        <v>0.1</v>
      </c>
      <c r="L6">
        <f t="shared" si="0"/>
        <v>7.9568559650000009E-2</v>
      </c>
      <c r="M6">
        <f t="shared" si="2"/>
        <v>204.29009193054139</v>
      </c>
      <c r="N6" s="5">
        <f t="shared" si="3"/>
        <v>16.255068365679268</v>
      </c>
      <c r="O6" s="18">
        <v>22.99</v>
      </c>
      <c r="P6">
        <f t="shared" si="4"/>
        <v>7.0704951568852842E-2</v>
      </c>
      <c r="Q6">
        <v>1</v>
      </c>
      <c r="R6">
        <f t="shared" si="5"/>
        <v>7.0704951568852842E-2</v>
      </c>
    </row>
    <row r="7" spans="1:18">
      <c r="A7" t="s">
        <v>72</v>
      </c>
      <c r="B7" t="s">
        <v>9</v>
      </c>
      <c r="C7">
        <v>14.15497757</v>
      </c>
      <c r="D7">
        <v>0.18142488740000001</v>
      </c>
      <c r="E7" t="s">
        <v>8</v>
      </c>
      <c r="F7">
        <v>1.2817038140000001</v>
      </c>
      <c r="G7">
        <v>58221.524539999999</v>
      </c>
      <c r="H7">
        <v>5</v>
      </c>
      <c r="I7">
        <f>0.016</f>
        <v>1.6E-2</v>
      </c>
      <c r="J7">
        <f t="shared" si="1"/>
        <v>4.9199999999999999E-3</v>
      </c>
      <c r="K7">
        <v>0.1</v>
      </c>
      <c r="L7">
        <f t="shared" si="0"/>
        <v>1.415497757</v>
      </c>
      <c r="M7">
        <f t="shared" si="2"/>
        <v>203.2520325203252</v>
      </c>
      <c r="N7" s="5">
        <f t="shared" si="3"/>
        <v>287.7027961382114</v>
      </c>
      <c r="O7" s="19">
        <v>26.98</v>
      </c>
      <c r="P7">
        <f t="shared" si="4"/>
        <v>1.0663558048117547</v>
      </c>
      <c r="Q7">
        <v>3</v>
      </c>
      <c r="R7">
        <f t="shared" si="5"/>
        <v>3.1990674144352642</v>
      </c>
    </row>
    <row r="8" spans="1:18">
      <c r="A8" t="s">
        <v>72</v>
      </c>
      <c r="B8" t="s">
        <v>10</v>
      </c>
      <c r="C8">
        <v>9.7443331840000003</v>
      </c>
      <c r="D8">
        <v>7.0958538929999995E-2</v>
      </c>
      <c r="E8" t="s">
        <v>8</v>
      </c>
      <c r="F8">
        <v>0.72820312679999999</v>
      </c>
      <c r="G8">
        <v>74319.681599999996</v>
      </c>
      <c r="H8">
        <v>5</v>
      </c>
      <c r="I8">
        <f>0.016</f>
        <v>1.6E-2</v>
      </c>
      <c r="J8">
        <f t="shared" si="1"/>
        <v>4.9199999999999999E-3</v>
      </c>
      <c r="K8">
        <v>0.1</v>
      </c>
      <c r="L8">
        <f t="shared" si="0"/>
        <v>0.97443331840000003</v>
      </c>
      <c r="M8">
        <f t="shared" si="2"/>
        <v>203.2520325203252</v>
      </c>
      <c r="N8" s="5">
        <f t="shared" si="3"/>
        <v>198.05555252032519</v>
      </c>
      <c r="O8" s="19">
        <v>40.081000000000003</v>
      </c>
      <c r="P8">
        <f t="shared" si="4"/>
        <v>0.49413825134184569</v>
      </c>
      <c r="Q8">
        <v>2</v>
      </c>
      <c r="R8">
        <f t="shared" si="5"/>
        <v>0.98827650268369138</v>
      </c>
    </row>
    <row r="9" spans="1:18">
      <c r="A9" t="s">
        <v>72</v>
      </c>
      <c r="B9" t="s">
        <v>12</v>
      </c>
      <c r="C9">
        <v>1.3066876359999999</v>
      </c>
      <c r="D9">
        <v>8.2174409609999995E-3</v>
      </c>
      <c r="E9" t="s">
        <v>8</v>
      </c>
      <c r="F9">
        <v>0.62887569560000001</v>
      </c>
      <c r="G9">
        <v>5802.4916430000003</v>
      </c>
      <c r="H9">
        <v>5</v>
      </c>
      <c r="I9">
        <f>0.016</f>
        <v>1.6E-2</v>
      </c>
      <c r="J9">
        <f t="shared" si="1"/>
        <v>4.9199999999999999E-3</v>
      </c>
      <c r="K9">
        <v>0.1</v>
      </c>
      <c r="L9">
        <f t="shared" si="0"/>
        <v>0.13066876359999999</v>
      </c>
      <c r="M9">
        <f t="shared" si="2"/>
        <v>203.2520325203252</v>
      </c>
      <c r="N9" s="5">
        <f t="shared" si="3"/>
        <v>26.558691788617882</v>
      </c>
      <c r="O9" s="19">
        <v>39.1</v>
      </c>
      <c r="P9">
        <f t="shared" si="4"/>
        <v>6.7925042937641636E-2</v>
      </c>
      <c r="Q9">
        <v>1</v>
      </c>
      <c r="R9">
        <f t="shared" si="5"/>
        <v>6.7925042937641636E-2</v>
      </c>
    </row>
    <row r="10" spans="1:18">
      <c r="A10" t="s">
        <v>72</v>
      </c>
      <c r="B10" t="s">
        <v>13</v>
      </c>
      <c r="C10">
        <v>0.98497743309999997</v>
      </c>
      <c r="D10">
        <v>4.4756472690000004E-3</v>
      </c>
      <c r="E10" t="s">
        <v>8</v>
      </c>
      <c r="F10">
        <v>0.4543908438</v>
      </c>
      <c r="G10">
        <v>1031.9152369999999</v>
      </c>
      <c r="H10">
        <v>5</v>
      </c>
      <c r="I10">
        <f>0.016</f>
        <v>1.6E-2</v>
      </c>
      <c r="J10">
        <f t="shared" si="1"/>
        <v>4.9199999999999999E-3</v>
      </c>
      <c r="K10">
        <v>0.1</v>
      </c>
      <c r="L10">
        <f t="shared" si="0"/>
        <v>9.8497743309999997E-2</v>
      </c>
      <c r="M10">
        <f t="shared" si="2"/>
        <v>203.2520325203252</v>
      </c>
      <c r="N10" s="5">
        <f t="shared" si="3"/>
        <v>20.019866526422764</v>
      </c>
      <c r="O10" s="19">
        <v>24.3</v>
      </c>
      <c r="P10">
        <f t="shared" si="4"/>
        <v>8.2386282001739766E-2</v>
      </c>
      <c r="Q10">
        <v>2</v>
      </c>
      <c r="R10">
        <f t="shared" si="5"/>
        <v>0.16477256400347953</v>
      </c>
    </row>
    <row r="11" spans="1:18">
      <c r="A11" t="s">
        <v>72</v>
      </c>
      <c r="B11" t="s">
        <v>15</v>
      </c>
      <c r="C11">
        <v>0.62575256550000002</v>
      </c>
      <c r="D11">
        <v>1.381136596E-2</v>
      </c>
      <c r="E11" t="s">
        <v>8</v>
      </c>
      <c r="F11">
        <v>2.207160901</v>
      </c>
      <c r="G11">
        <v>8294.4139930000001</v>
      </c>
      <c r="H11">
        <v>5</v>
      </c>
      <c r="I11">
        <f>0.016</f>
        <v>1.6E-2</v>
      </c>
      <c r="J11">
        <f t="shared" si="1"/>
        <v>4.9199999999999999E-3</v>
      </c>
      <c r="K11">
        <v>0.1</v>
      </c>
      <c r="L11">
        <f t="shared" si="0"/>
        <v>6.257525655E-2</v>
      </c>
      <c r="M11">
        <f t="shared" si="2"/>
        <v>203.2520325203252</v>
      </c>
      <c r="N11" s="5">
        <f t="shared" si="3"/>
        <v>12.718548079268292</v>
      </c>
      <c r="O11" s="18">
        <v>22.99</v>
      </c>
      <c r="P11">
        <f t="shared" si="4"/>
        <v>5.5322088209083478E-2</v>
      </c>
      <c r="Q11">
        <v>1</v>
      </c>
      <c r="R11">
        <f t="shared" si="5"/>
        <v>5.5322088209083478E-2</v>
      </c>
    </row>
    <row r="12" spans="1:18">
      <c r="A12" t="s">
        <v>54</v>
      </c>
      <c r="B12" t="s">
        <v>9</v>
      </c>
      <c r="C12">
        <v>8.6725075979999993</v>
      </c>
      <c r="D12">
        <v>3.7707182810000003E-2</v>
      </c>
      <c r="E12" t="s">
        <v>8</v>
      </c>
      <c r="F12">
        <v>0.43478985040000001</v>
      </c>
      <c r="G12">
        <v>35671.311470000001</v>
      </c>
      <c r="H12">
        <v>5</v>
      </c>
      <c r="I12">
        <f>0.021</f>
        <v>2.1000000000000001E-2</v>
      </c>
      <c r="J12">
        <f t="shared" si="1"/>
        <v>4.8949999999999992E-3</v>
      </c>
      <c r="K12">
        <v>0.1</v>
      </c>
      <c r="L12">
        <f t="shared" si="0"/>
        <v>0.86725075979999999</v>
      </c>
      <c r="M12">
        <f t="shared" si="2"/>
        <v>204.29009193054139</v>
      </c>
      <c r="N12" s="5">
        <f t="shared" si="3"/>
        <v>177.17073744637386</v>
      </c>
      <c r="O12" s="19">
        <v>26.98</v>
      </c>
      <c r="P12">
        <f t="shared" si="4"/>
        <v>0.65667434190650065</v>
      </c>
      <c r="Q12">
        <v>3</v>
      </c>
      <c r="R12">
        <f t="shared" si="5"/>
        <v>1.9700230257195019</v>
      </c>
    </row>
    <row r="13" spans="1:18">
      <c r="A13" t="s">
        <v>54</v>
      </c>
      <c r="B13" t="s">
        <v>10</v>
      </c>
      <c r="C13">
        <v>7.8573334810000004</v>
      </c>
      <c r="D13">
        <v>1.7486247699999999E-2</v>
      </c>
      <c r="E13" t="s">
        <v>8</v>
      </c>
      <c r="F13">
        <v>0.22254684420000001</v>
      </c>
      <c r="G13">
        <v>59927.602180000002</v>
      </c>
      <c r="H13">
        <v>5</v>
      </c>
      <c r="I13">
        <f>0.021</f>
        <v>2.1000000000000001E-2</v>
      </c>
      <c r="J13">
        <f t="shared" si="1"/>
        <v>4.8949999999999992E-3</v>
      </c>
      <c r="K13">
        <v>0.1</v>
      </c>
      <c r="L13">
        <f t="shared" si="0"/>
        <v>0.78573334810000006</v>
      </c>
      <c r="M13">
        <f t="shared" si="2"/>
        <v>204.29009193054139</v>
      </c>
      <c r="N13" s="5">
        <f t="shared" si="3"/>
        <v>160.51753791624108</v>
      </c>
      <c r="O13" s="19">
        <v>40.081000000000003</v>
      </c>
      <c r="P13">
        <f t="shared" si="4"/>
        <v>0.40048286698495816</v>
      </c>
      <c r="Q13">
        <v>2</v>
      </c>
      <c r="R13">
        <f t="shared" si="5"/>
        <v>0.80096573396991633</v>
      </c>
    </row>
    <row r="14" spans="1:18">
      <c r="A14" t="s">
        <v>54</v>
      </c>
      <c r="B14" t="s">
        <v>12</v>
      </c>
      <c r="C14">
        <v>1.627519951</v>
      </c>
      <c r="D14">
        <v>6.9849927340000003E-3</v>
      </c>
      <c r="E14" t="s">
        <v>8</v>
      </c>
      <c r="F14">
        <v>0.42918016019999999</v>
      </c>
      <c r="G14">
        <v>7227.183188</v>
      </c>
      <c r="H14">
        <v>5</v>
      </c>
      <c r="I14">
        <f>0.021</f>
        <v>2.1000000000000001E-2</v>
      </c>
      <c r="J14">
        <f t="shared" si="1"/>
        <v>4.8949999999999992E-3</v>
      </c>
      <c r="K14">
        <v>0.1</v>
      </c>
      <c r="L14">
        <f t="shared" si="0"/>
        <v>0.16275199510000002</v>
      </c>
      <c r="M14">
        <f t="shared" si="2"/>
        <v>204.29009193054139</v>
      </c>
      <c r="N14" s="5">
        <f t="shared" si="3"/>
        <v>33.248620040858029</v>
      </c>
      <c r="O14" s="19">
        <v>39.1</v>
      </c>
      <c r="P14">
        <f t="shared" si="4"/>
        <v>8.5034833864087028E-2</v>
      </c>
      <c r="Q14">
        <v>1</v>
      </c>
      <c r="R14">
        <f t="shared" si="5"/>
        <v>8.5034833864087028E-2</v>
      </c>
    </row>
    <row r="15" spans="1:18">
      <c r="A15" t="s">
        <v>54</v>
      </c>
      <c r="B15" t="s">
        <v>14</v>
      </c>
      <c r="C15">
        <v>1.009099325</v>
      </c>
      <c r="D15">
        <v>6.7189197930000001E-3</v>
      </c>
      <c r="E15" t="s">
        <v>8</v>
      </c>
      <c r="F15">
        <v>0.66583334520000004</v>
      </c>
      <c r="G15">
        <v>25868.888180000002</v>
      </c>
      <c r="H15">
        <v>5</v>
      </c>
      <c r="I15">
        <f>0.021</f>
        <v>2.1000000000000001E-2</v>
      </c>
      <c r="J15">
        <f t="shared" si="1"/>
        <v>4.8949999999999992E-3</v>
      </c>
      <c r="K15">
        <v>0.1</v>
      </c>
      <c r="L15">
        <f t="shared" si="0"/>
        <v>0.10090993250000001</v>
      </c>
      <c r="M15">
        <f t="shared" si="2"/>
        <v>204.29009193054139</v>
      </c>
      <c r="N15" s="5">
        <f t="shared" si="3"/>
        <v>20.614899387129729</v>
      </c>
      <c r="O15" s="19">
        <v>24.3</v>
      </c>
      <c r="P15">
        <f t="shared" si="4"/>
        <v>8.4834976901768444E-2</v>
      </c>
      <c r="Q15">
        <v>2</v>
      </c>
      <c r="R15">
        <f t="shared" si="5"/>
        <v>0.16966995380353689</v>
      </c>
    </row>
    <row r="16" spans="1:18">
      <c r="A16" t="s">
        <v>54</v>
      </c>
      <c r="B16" t="s">
        <v>15</v>
      </c>
      <c r="C16">
        <v>0.73836743920000003</v>
      </c>
      <c r="D16">
        <v>4.5748332409999998E-3</v>
      </c>
      <c r="E16" t="s">
        <v>8</v>
      </c>
      <c r="F16">
        <v>0.61958761979999999</v>
      </c>
      <c r="G16">
        <v>9787.1356140000007</v>
      </c>
      <c r="H16">
        <v>5</v>
      </c>
      <c r="I16">
        <f>0.021</f>
        <v>2.1000000000000001E-2</v>
      </c>
      <c r="J16">
        <f t="shared" si="1"/>
        <v>4.8949999999999992E-3</v>
      </c>
      <c r="K16">
        <v>0.1</v>
      </c>
      <c r="L16">
        <f t="shared" si="0"/>
        <v>7.3836743920000003E-2</v>
      </c>
      <c r="M16">
        <f t="shared" si="2"/>
        <v>204.29009193054139</v>
      </c>
      <c r="N16" s="5">
        <f t="shared" si="3"/>
        <v>15.084115203268643</v>
      </c>
      <c r="O16" s="18">
        <v>22.99</v>
      </c>
      <c r="P16">
        <f t="shared" si="4"/>
        <v>6.5611636377854041E-2</v>
      </c>
      <c r="Q16">
        <v>1</v>
      </c>
      <c r="R16">
        <f t="shared" si="5"/>
        <v>6.5611636377854041E-2</v>
      </c>
    </row>
    <row r="17" spans="1:18">
      <c r="A17" t="s">
        <v>55</v>
      </c>
      <c r="B17" t="s">
        <v>7</v>
      </c>
      <c r="C17">
        <v>10.906802519999999</v>
      </c>
      <c r="D17">
        <v>0.1265280436</v>
      </c>
      <c r="E17" t="s">
        <v>8</v>
      </c>
      <c r="F17">
        <v>1.1600837500000001</v>
      </c>
      <c r="G17">
        <v>29286.879389999998</v>
      </c>
      <c r="H17">
        <v>5</v>
      </c>
      <c r="I17">
        <f t="shared" ref="I17:I26" si="6">0.016</f>
        <v>1.6E-2</v>
      </c>
      <c r="J17">
        <f t="shared" si="1"/>
        <v>4.9199999999999999E-3</v>
      </c>
      <c r="K17">
        <v>0.1</v>
      </c>
      <c r="L17">
        <f t="shared" si="0"/>
        <v>1.0906802520000001</v>
      </c>
      <c r="M17">
        <f t="shared" si="2"/>
        <v>203.2520325203252</v>
      </c>
      <c r="N17" s="5">
        <f t="shared" si="3"/>
        <v>221.68297804878051</v>
      </c>
      <c r="O17" s="19">
        <v>26.98</v>
      </c>
      <c r="P17">
        <f t="shared" si="4"/>
        <v>0.82165670144099512</v>
      </c>
      <c r="Q17">
        <v>3</v>
      </c>
      <c r="R17">
        <f t="shared" si="5"/>
        <v>2.4649701043229855</v>
      </c>
    </row>
    <row r="18" spans="1:18">
      <c r="A18" t="s">
        <v>55</v>
      </c>
      <c r="B18" t="s">
        <v>11</v>
      </c>
      <c r="C18">
        <v>6.2048883940000001</v>
      </c>
      <c r="D18">
        <v>6.1880346529999998E-2</v>
      </c>
      <c r="E18" t="s">
        <v>8</v>
      </c>
      <c r="F18">
        <v>0.99728379629999997</v>
      </c>
      <c r="G18">
        <v>34604.780939999997</v>
      </c>
      <c r="H18">
        <v>5</v>
      </c>
      <c r="I18">
        <f t="shared" si="6"/>
        <v>1.6E-2</v>
      </c>
      <c r="J18">
        <f t="shared" si="1"/>
        <v>4.9199999999999999E-3</v>
      </c>
      <c r="K18">
        <v>0.1</v>
      </c>
      <c r="L18">
        <f t="shared" si="0"/>
        <v>0.6204888394000001</v>
      </c>
      <c r="M18">
        <f t="shared" si="2"/>
        <v>203.2520325203252</v>
      </c>
      <c r="N18" s="5">
        <f t="shared" si="3"/>
        <v>126.11561776422766</v>
      </c>
      <c r="O18" s="19">
        <v>40.081000000000003</v>
      </c>
      <c r="P18">
        <f t="shared" si="4"/>
        <v>0.3146518743649801</v>
      </c>
      <c r="Q18">
        <v>2</v>
      </c>
      <c r="R18">
        <f t="shared" si="5"/>
        <v>0.6293037487299602</v>
      </c>
    </row>
    <row r="19" spans="1:18">
      <c r="A19" t="s">
        <v>55</v>
      </c>
      <c r="B19" t="s">
        <v>12</v>
      </c>
      <c r="C19">
        <v>0.76576773300000001</v>
      </c>
      <c r="D19">
        <v>4.6401503259999996E-3</v>
      </c>
      <c r="E19" t="s">
        <v>8</v>
      </c>
      <c r="F19">
        <v>0.60594748590000003</v>
      </c>
      <c r="G19">
        <v>3400.4767080000001</v>
      </c>
      <c r="H19">
        <v>5</v>
      </c>
      <c r="I19">
        <f t="shared" si="6"/>
        <v>1.6E-2</v>
      </c>
      <c r="J19">
        <f t="shared" si="1"/>
        <v>4.9199999999999999E-3</v>
      </c>
      <c r="K19">
        <v>0.1</v>
      </c>
      <c r="L19">
        <f t="shared" si="0"/>
        <v>7.6576773300000012E-2</v>
      </c>
      <c r="M19">
        <f t="shared" si="2"/>
        <v>203.2520325203252</v>
      </c>
      <c r="N19" s="5">
        <f t="shared" si="3"/>
        <v>15.564384817073172</v>
      </c>
      <c r="O19" s="19">
        <v>39.1</v>
      </c>
      <c r="P19">
        <f t="shared" si="4"/>
        <v>3.9806610785353379E-2</v>
      </c>
      <c r="Q19">
        <v>1</v>
      </c>
      <c r="R19">
        <f t="shared" si="5"/>
        <v>3.9806610785353379E-2</v>
      </c>
    </row>
    <row r="20" spans="1:18">
      <c r="A20" t="s">
        <v>55</v>
      </c>
      <c r="B20" t="s">
        <v>13</v>
      </c>
      <c r="C20">
        <v>0.62058287759999997</v>
      </c>
      <c r="D20">
        <v>7.8693778949999998E-3</v>
      </c>
      <c r="E20" t="s">
        <v>8</v>
      </c>
      <c r="F20">
        <v>1.268062362</v>
      </c>
      <c r="G20">
        <v>650.15593839999997</v>
      </c>
      <c r="H20">
        <v>5</v>
      </c>
      <c r="I20">
        <f t="shared" si="6"/>
        <v>1.6E-2</v>
      </c>
      <c r="J20">
        <f t="shared" si="1"/>
        <v>4.9199999999999999E-3</v>
      </c>
      <c r="K20">
        <v>0.1</v>
      </c>
      <c r="L20">
        <f t="shared" si="0"/>
        <v>6.2058287759999997E-2</v>
      </c>
      <c r="M20">
        <f t="shared" si="2"/>
        <v>203.2520325203252</v>
      </c>
      <c r="N20" s="5">
        <f t="shared" si="3"/>
        <v>12.613473121951218</v>
      </c>
      <c r="O20" s="19">
        <v>24.3</v>
      </c>
      <c r="P20">
        <f t="shared" si="4"/>
        <v>5.190729679815316E-2</v>
      </c>
      <c r="Q20">
        <v>2</v>
      </c>
      <c r="R20">
        <f t="shared" si="5"/>
        <v>0.10381459359630632</v>
      </c>
    </row>
    <row r="21" spans="1:18">
      <c r="A21" t="s">
        <v>55</v>
      </c>
      <c r="B21" t="s">
        <v>15</v>
      </c>
      <c r="C21">
        <v>0.91557591810000005</v>
      </c>
      <c r="D21">
        <v>1.6758773009999998E-2</v>
      </c>
      <c r="E21" t="s">
        <v>8</v>
      </c>
      <c r="F21">
        <v>1.8304077990000001</v>
      </c>
      <c r="G21">
        <v>12136.05205</v>
      </c>
      <c r="H21">
        <v>5</v>
      </c>
      <c r="I21">
        <f t="shared" si="6"/>
        <v>1.6E-2</v>
      </c>
      <c r="J21">
        <f t="shared" si="1"/>
        <v>4.9199999999999999E-3</v>
      </c>
      <c r="K21">
        <v>0.1</v>
      </c>
      <c r="L21">
        <f t="shared" si="0"/>
        <v>9.1557591810000005E-2</v>
      </c>
      <c r="M21">
        <f t="shared" si="2"/>
        <v>203.2520325203252</v>
      </c>
      <c r="N21" s="5">
        <f t="shared" si="3"/>
        <v>18.609266628048783</v>
      </c>
      <c r="O21" s="18">
        <v>22.99</v>
      </c>
      <c r="P21">
        <f t="shared" si="4"/>
        <v>8.094504840386596E-2</v>
      </c>
      <c r="Q21">
        <v>1</v>
      </c>
      <c r="R21">
        <f t="shared" si="5"/>
        <v>8.094504840386596E-2</v>
      </c>
    </row>
    <row r="22" spans="1:18">
      <c r="A22" t="s">
        <v>60</v>
      </c>
      <c r="B22" t="s">
        <v>7</v>
      </c>
      <c r="C22">
        <v>4.8953013639999998</v>
      </c>
      <c r="D22">
        <v>4.616292592E-2</v>
      </c>
      <c r="E22" t="s">
        <v>8</v>
      </c>
      <c r="F22">
        <v>0.94300478119999998</v>
      </c>
      <c r="G22">
        <v>13144.833269999999</v>
      </c>
      <c r="H22">
        <v>5</v>
      </c>
      <c r="I22">
        <f t="shared" si="6"/>
        <v>1.6E-2</v>
      </c>
      <c r="J22">
        <f t="shared" si="1"/>
        <v>4.9199999999999999E-3</v>
      </c>
      <c r="K22">
        <v>0.1</v>
      </c>
      <c r="L22">
        <f t="shared" si="0"/>
        <v>0.48953013639999998</v>
      </c>
      <c r="M22">
        <f t="shared" si="2"/>
        <v>203.2520325203252</v>
      </c>
      <c r="N22" s="5">
        <f t="shared" si="3"/>
        <v>99.497995203252032</v>
      </c>
      <c r="O22" s="19">
        <v>26.98</v>
      </c>
      <c r="P22">
        <f t="shared" si="4"/>
        <v>0.36878426687639743</v>
      </c>
      <c r="Q22">
        <v>3</v>
      </c>
      <c r="R22">
        <f t="shared" si="5"/>
        <v>1.1063528006291923</v>
      </c>
    </row>
    <row r="23" spans="1:18">
      <c r="A23" t="s">
        <v>60</v>
      </c>
      <c r="B23" t="s">
        <v>10</v>
      </c>
      <c r="C23">
        <v>3.7659501949999998</v>
      </c>
      <c r="D23">
        <v>3.8083390240000001E-2</v>
      </c>
      <c r="E23" t="s">
        <v>8</v>
      </c>
      <c r="F23">
        <v>1.0112558119999999</v>
      </c>
      <c r="G23">
        <v>28722.767800000001</v>
      </c>
      <c r="H23">
        <v>5</v>
      </c>
      <c r="I23">
        <f t="shared" si="6"/>
        <v>1.6E-2</v>
      </c>
      <c r="J23">
        <f t="shared" si="1"/>
        <v>4.9199999999999999E-3</v>
      </c>
      <c r="K23">
        <v>0.1</v>
      </c>
      <c r="L23">
        <f t="shared" si="0"/>
        <v>0.37659501950000002</v>
      </c>
      <c r="M23">
        <f t="shared" si="2"/>
        <v>203.2520325203252</v>
      </c>
      <c r="N23" s="5">
        <f t="shared" si="3"/>
        <v>76.5437031504065</v>
      </c>
      <c r="O23" s="19">
        <v>40.081000000000003</v>
      </c>
      <c r="P23">
        <f t="shared" si="4"/>
        <v>0.19097253848558293</v>
      </c>
      <c r="Q23">
        <v>2</v>
      </c>
      <c r="R23">
        <f t="shared" si="5"/>
        <v>0.38194507697116586</v>
      </c>
    </row>
    <row r="24" spans="1:18">
      <c r="A24" t="s">
        <v>60</v>
      </c>
      <c r="B24" t="s">
        <v>12</v>
      </c>
      <c r="C24">
        <v>0.85379152079999998</v>
      </c>
      <c r="D24">
        <v>1.8000043569999999E-2</v>
      </c>
      <c r="E24" t="s">
        <v>8</v>
      </c>
      <c r="F24">
        <v>2.108248106</v>
      </c>
      <c r="G24">
        <v>3791.3561180000002</v>
      </c>
      <c r="H24">
        <v>5</v>
      </c>
      <c r="I24">
        <f t="shared" si="6"/>
        <v>1.6E-2</v>
      </c>
      <c r="J24">
        <f t="shared" si="1"/>
        <v>4.9199999999999999E-3</v>
      </c>
      <c r="K24">
        <v>0.1</v>
      </c>
      <c r="L24">
        <f t="shared" si="0"/>
        <v>8.5379152080000006E-2</v>
      </c>
      <c r="M24">
        <f t="shared" si="2"/>
        <v>203.2520325203252</v>
      </c>
      <c r="N24" s="5">
        <f t="shared" si="3"/>
        <v>17.353486195121953</v>
      </c>
      <c r="O24" s="19">
        <v>39.1</v>
      </c>
      <c r="P24">
        <f t="shared" si="4"/>
        <v>4.4382317634582995E-2</v>
      </c>
      <c r="Q24">
        <v>1</v>
      </c>
      <c r="R24">
        <f t="shared" si="5"/>
        <v>4.4382317634582995E-2</v>
      </c>
    </row>
    <row r="25" spans="1:18">
      <c r="A25" t="s">
        <v>60</v>
      </c>
      <c r="B25" t="s">
        <v>14</v>
      </c>
      <c r="C25">
        <v>0.67242431729999996</v>
      </c>
      <c r="D25">
        <v>8.2828049479999992E-3</v>
      </c>
      <c r="E25" t="s">
        <v>8</v>
      </c>
      <c r="F25">
        <v>1.2317824820000001</v>
      </c>
      <c r="G25">
        <v>17238.015169999999</v>
      </c>
      <c r="H25">
        <v>5</v>
      </c>
      <c r="I25">
        <f t="shared" si="6"/>
        <v>1.6E-2</v>
      </c>
      <c r="J25">
        <f t="shared" si="1"/>
        <v>4.9199999999999999E-3</v>
      </c>
      <c r="K25">
        <v>0.1</v>
      </c>
      <c r="L25">
        <f t="shared" si="0"/>
        <v>6.7242431729999996E-2</v>
      </c>
      <c r="M25">
        <f t="shared" si="2"/>
        <v>203.2520325203252</v>
      </c>
      <c r="N25" s="5">
        <f t="shared" si="3"/>
        <v>13.667160920731707</v>
      </c>
      <c r="O25" s="19">
        <v>24.3</v>
      </c>
      <c r="P25">
        <f t="shared" si="4"/>
        <v>5.6243460579142833E-2</v>
      </c>
      <c r="Q25">
        <v>2</v>
      </c>
      <c r="R25">
        <f t="shared" si="5"/>
        <v>0.11248692115828567</v>
      </c>
    </row>
    <row r="26" spans="1:18">
      <c r="A26" t="s">
        <v>60</v>
      </c>
      <c r="B26" t="s">
        <v>15</v>
      </c>
      <c r="C26">
        <v>0.67852467049999998</v>
      </c>
      <c r="D26">
        <v>1.2013182319999999E-2</v>
      </c>
      <c r="E26" t="s">
        <v>8</v>
      </c>
      <c r="F26">
        <v>1.770485708</v>
      </c>
      <c r="G26">
        <v>8993.9136190000008</v>
      </c>
      <c r="H26">
        <v>5</v>
      </c>
      <c r="I26">
        <f t="shared" si="6"/>
        <v>1.6E-2</v>
      </c>
      <c r="J26">
        <f t="shared" si="1"/>
        <v>4.9199999999999999E-3</v>
      </c>
      <c r="K26">
        <v>0.1</v>
      </c>
      <c r="L26">
        <f t="shared" si="0"/>
        <v>6.7852467050000004E-2</v>
      </c>
      <c r="M26">
        <f t="shared" si="2"/>
        <v>203.2520325203252</v>
      </c>
      <c r="N26" s="5">
        <f t="shared" si="3"/>
        <v>13.791151839430896</v>
      </c>
      <c r="O26" s="18">
        <v>22.99</v>
      </c>
      <c r="P26">
        <f t="shared" si="4"/>
        <v>5.9987611306789451E-2</v>
      </c>
      <c r="Q26">
        <v>1</v>
      </c>
      <c r="R26">
        <f t="shared" si="5"/>
        <v>5.9987611306789451E-2</v>
      </c>
    </row>
    <row r="27" spans="1:18">
      <c r="A27" t="s">
        <v>73</v>
      </c>
      <c r="B27" t="s">
        <v>9</v>
      </c>
      <c r="C27">
        <v>0.1455832386</v>
      </c>
      <c r="D27">
        <v>1.095152579E-2</v>
      </c>
      <c r="E27" t="s">
        <v>8</v>
      </c>
      <c r="F27">
        <v>7.5225183170000003</v>
      </c>
      <c r="G27">
        <v>598.80547690000003</v>
      </c>
      <c r="H27">
        <v>5</v>
      </c>
      <c r="I27">
        <f>0.021</f>
        <v>2.1000000000000001E-2</v>
      </c>
      <c r="J27">
        <f t="shared" si="1"/>
        <v>4.8949999999999992E-3</v>
      </c>
      <c r="K27">
        <v>0.1</v>
      </c>
      <c r="L27">
        <f t="shared" si="0"/>
        <v>1.455832386E-2</v>
      </c>
      <c r="M27">
        <f t="shared" si="2"/>
        <v>204.29009193054139</v>
      </c>
      <c r="N27" s="5">
        <f t="shared" si="3"/>
        <v>2.9741213197139942</v>
      </c>
      <c r="O27" s="19">
        <v>26.98</v>
      </c>
      <c r="P27">
        <f t="shared" si="4"/>
        <v>1.1023429650533706E-2</v>
      </c>
      <c r="Q27">
        <v>3</v>
      </c>
      <c r="R27">
        <f t="shared" si="5"/>
        <v>3.3070288951601121E-2</v>
      </c>
    </row>
    <row r="28" spans="1:18">
      <c r="A28" t="s">
        <v>73</v>
      </c>
      <c r="B28" t="s">
        <v>10</v>
      </c>
      <c r="C28">
        <v>107.3549915</v>
      </c>
      <c r="D28">
        <v>0.59320163169999995</v>
      </c>
      <c r="E28" t="s">
        <v>8</v>
      </c>
      <c r="F28">
        <v>0.55256082959999997</v>
      </c>
      <c r="G28">
        <v>818792.69070000004</v>
      </c>
      <c r="H28">
        <v>5</v>
      </c>
      <c r="I28">
        <f>0.021</f>
        <v>2.1000000000000001E-2</v>
      </c>
      <c r="J28">
        <f t="shared" si="1"/>
        <v>4.8949999999999992E-3</v>
      </c>
      <c r="K28">
        <v>0.1</v>
      </c>
      <c r="L28">
        <f t="shared" si="0"/>
        <v>10.735499150000001</v>
      </c>
      <c r="M28">
        <f t="shared" si="2"/>
        <v>204.29009193054139</v>
      </c>
      <c r="N28" s="5">
        <f t="shared" si="3"/>
        <v>2193.1561082737489</v>
      </c>
      <c r="O28" s="19">
        <v>40.081000000000003</v>
      </c>
      <c r="P28">
        <f t="shared" si="4"/>
        <v>5.4718098557265256</v>
      </c>
      <c r="Q28">
        <v>2</v>
      </c>
      <c r="R28">
        <f t="shared" si="5"/>
        <v>10.943619711453051</v>
      </c>
    </row>
    <row r="29" spans="1:18">
      <c r="A29" t="s">
        <v>73</v>
      </c>
      <c r="B29" t="s">
        <v>12</v>
      </c>
      <c r="C29">
        <v>4.8702607699999998</v>
      </c>
      <c r="D29">
        <v>1.035216878E-2</v>
      </c>
      <c r="E29" t="s">
        <v>8</v>
      </c>
      <c r="F29">
        <v>0.21255881909999999</v>
      </c>
      <c r="G29">
        <v>21626.934109999998</v>
      </c>
      <c r="H29">
        <v>5</v>
      </c>
      <c r="I29">
        <f>0.021</f>
        <v>2.1000000000000001E-2</v>
      </c>
      <c r="J29">
        <f t="shared" si="1"/>
        <v>4.8949999999999992E-3</v>
      </c>
      <c r="K29">
        <v>0.1</v>
      </c>
      <c r="L29">
        <f t="shared" si="0"/>
        <v>0.487026077</v>
      </c>
      <c r="M29">
        <f t="shared" si="2"/>
        <v>204.29009193054139</v>
      </c>
      <c r="N29" s="5">
        <f t="shared" si="3"/>
        <v>99.494602042900937</v>
      </c>
      <c r="O29" s="19">
        <v>39.1</v>
      </c>
      <c r="P29">
        <f t="shared" si="4"/>
        <v>0.25446189780793077</v>
      </c>
      <c r="Q29">
        <v>1</v>
      </c>
      <c r="R29">
        <f t="shared" si="5"/>
        <v>0.25446189780793077</v>
      </c>
    </row>
    <row r="30" spans="1:18">
      <c r="A30" t="s">
        <v>73</v>
      </c>
      <c r="B30" t="s">
        <v>13</v>
      </c>
      <c r="C30">
        <v>10.504143750000001</v>
      </c>
      <c r="D30">
        <v>1.1918755410000001E-2</v>
      </c>
      <c r="E30" t="s">
        <v>8</v>
      </c>
      <c r="F30">
        <v>0.11346717720000001</v>
      </c>
      <c r="G30">
        <v>11004.704900000001</v>
      </c>
      <c r="H30">
        <v>5</v>
      </c>
      <c r="I30">
        <f>0.021</f>
        <v>2.1000000000000001E-2</v>
      </c>
      <c r="J30">
        <f t="shared" si="1"/>
        <v>4.8949999999999992E-3</v>
      </c>
      <c r="K30">
        <v>0.1</v>
      </c>
      <c r="L30">
        <f t="shared" si="0"/>
        <v>1.0504143750000001</v>
      </c>
      <c r="M30">
        <f t="shared" si="2"/>
        <v>204.29009193054139</v>
      </c>
      <c r="N30" s="5">
        <f t="shared" si="3"/>
        <v>214.5892492339122</v>
      </c>
      <c r="O30" s="19">
        <v>24.3</v>
      </c>
      <c r="P30">
        <f t="shared" si="4"/>
        <v>0.88308333018070861</v>
      </c>
      <c r="Q30">
        <v>2</v>
      </c>
      <c r="R30">
        <f t="shared" si="5"/>
        <v>1.7661666603614172</v>
      </c>
    </row>
    <row r="31" spans="1:18">
      <c r="A31" t="s">
        <v>73</v>
      </c>
      <c r="B31" t="s">
        <v>15</v>
      </c>
      <c r="C31">
        <v>1.4729900629999999</v>
      </c>
      <c r="D31">
        <v>2.7322563670000001E-2</v>
      </c>
      <c r="E31" t="s">
        <v>8</v>
      </c>
      <c r="F31">
        <v>1.8549048189999999</v>
      </c>
      <c r="G31">
        <v>19524.633320000001</v>
      </c>
      <c r="H31">
        <v>5</v>
      </c>
      <c r="I31">
        <f>0.021</f>
        <v>2.1000000000000001E-2</v>
      </c>
      <c r="J31">
        <f t="shared" si="1"/>
        <v>4.8949999999999992E-3</v>
      </c>
      <c r="K31">
        <v>0.1</v>
      </c>
      <c r="L31">
        <f t="shared" si="0"/>
        <v>0.14729900630000001</v>
      </c>
      <c r="M31">
        <f t="shared" si="2"/>
        <v>204.29009193054139</v>
      </c>
      <c r="N31" s="5">
        <f t="shared" si="3"/>
        <v>30.091727538304397</v>
      </c>
      <c r="O31" s="18">
        <v>22.99</v>
      </c>
      <c r="P31">
        <f t="shared" si="4"/>
        <v>0.13089050690867507</v>
      </c>
      <c r="Q31">
        <v>1</v>
      </c>
      <c r="R31">
        <f t="shared" si="5"/>
        <v>0.13089050690867507</v>
      </c>
    </row>
    <row r="32" spans="1:18">
      <c r="A32" t="s">
        <v>46</v>
      </c>
      <c r="B32" t="s">
        <v>7</v>
      </c>
      <c r="C32">
        <v>5.8216787809999997E-2</v>
      </c>
      <c r="D32">
        <v>1.4766748049999999E-3</v>
      </c>
      <c r="E32" t="s">
        <v>8</v>
      </c>
      <c r="F32">
        <v>2.536510276</v>
      </c>
      <c r="G32">
        <v>156.32336240000001</v>
      </c>
      <c r="H32">
        <v>5</v>
      </c>
      <c r="I32">
        <f>0.016</f>
        <v>1.6E-2</v>
      </c>
      <c r="J32">
        <f t="shared" si="1"/>
        <v>4.9199999999999999E-3</v>
      </c>
      <c r="K32">
        <v>0.1</v>
      </c>
      <c r="L32">
        <f t="shared" si="0"/>
        <v>5.8216787810000002E-3</v>
      </c>
      <c r="M32">
        <f t="shared" si="2"/>
        <v>203.2520325203252</v>
      </c>
      <c r="N32" s="5">
        <f t="shared" si="3"/>
        <v>1.1832680449186992</v>
      </c>
      <c r="O32" s="19">
        <v>26.98</v>
      </c>
      <c r="P32">
        <f t="shared" si="4"/>
        <v>4.3857229240870984E-3</v>
      </c>
      <c r="Q32">
        <v>3</v>
      </c>
      <c r="R32">
        <f t="shared" si="5"/>
        <v>1.3157168772261295E-2</v>
      </c>
    </row>
    <row r="33" spans="1:18">
      <c r="A33" t="s">
        <v>46</v>
      </c>
      <c r="B33" t="s">
        <v>10</v>
      </c>
      <c r="C33">
        <v>155.3977634</v>
      </c>
      <c r="D33">
        <v>1.2089319510000001</v>
      </c>
      <c r="E33" t="s">
        <v>8</v>
      </c>
      <c r="F33">
        <v>0.77795968510000002</v>
      </c>
      <c r="G33">
        <v>1185213.1980000001</v>
      </c>
      <c r="H33">
        <v>5</v>
      </c>
      <c r="I33">
        <f>0.016</f>
        <v>1.6E-2</v>
      </c>
      <c r="J33">
        <f t="shared" si="1"/>
        <v>4.9199999999999999E-3</v>
      </c>
      <c r="K33">
        <v>0.1</v>
      </c>
      <c r="L33">
        <f t="shared" si="0"/>
        <v>15.539776340000001</v>
      </c>
      <c r="M33">
        <f t="shared" si="2"/>
        <v>203.2520325203252</v>
      </c>
      <c r="N33" s="5">
        <f t="shared" si="3"/>
        <v>3158.4911260162603</v>
      </c>
      <c r="O33" s="19">
        <v>40.081000000000003</v>
      </c>
      <c r="P33">
        <f t="shared" si="4"/>
        <v>7.8802702677484602</v>
      </c>
      <c r="Q33">
        <v>2</v>
      </c>
      <c r="R33">
        <f t="shared" si="5"/>
        <v>15.76054053549692</v>
      </c>
    </row>
    <row r="34" spans="1:18">
      <c r="A34" t="s">
        <v>46</v>
      </c>
      <c r="B34" t="s">
        <v>12</v>
      </c>
      <c r="C34">
        <v>3.4240572679999999</v>
      </c>
      <c r="D34">
        <v>7.679145808E-2</v>
      </c>
      <c r="E34" t="s">
        <v>8</v>
      </c>
      <c r="F34">
        <v>2.2427036720000002</v>
      </c>
      <c r="G34">
        <v>15204.90677</v>
      </c>
      <c r="H34">
        <v>5</v>
      </c>
      <c r="I34">
        <f>0.016</f>
        <v>1.6E-2</v>
      </c>
      <c r="J34">
        <f t="shared" si="1"/>
        <v>4.9199999999999999E-3</v>
      </c>
      <c r="K34">
        <v>0.1</v>
      </c>
      <c r="L34">
        <f t="shared" si="0"/>
        <v>0.34240572680000003</v>
      </c>
      <c r="M34">
        <f t="shared" si="2"/>
        <v>203.2520325203252</v>
      </c>
      <c r="N34" s="5">
        <f t="shared" si="3"/>
        <v>69.594659918699193</v>
      </c>
      <c r="O34" s="19">
        <v>39.1</v>
      </c>
      <c r="P34">
        <f t="shared" si="4"/>
        <v>0.17799145759258106</v>
      </c>
      <c r="Q34">
        <v>1</v>
      </c>
      <c r="R34">
        <f t="shared" si="5"/>
        <v>0.17799145759258106</v>
      </c>
    </row>
    <row r="35" spans="1:18">
      <c r="A35" t="s">
        <v>46</v>
      </c>
      <c r="B35" t="s">
        <v>13</v>
      </c>
      <c r="C35">
        <v>7.9457430169999999</v>
      </c>
      <c r="D35">
        <v>7.2751217670000007E-2</v>
      </c>
      <c r="E35" t="s">
        <v>8</v>
      </c>
      <c r="F35">
        <v>0.91559993210000001</v>
      </c>
      <c r="G35">
        <v>8324.3869500000001</v>
      </c>
      <c r="H35">
        <v>5</v>
      </c>
      <c r="I35">
        <f>0.016</f>
        <v>1.6E-2</v>
      </c>
      <c r="J35">
        <f t="shared" si="1"/>
        <v>4.9199999999999999E-3</v>
      </c>
      <c r="K35">
        <v>0.1</v>
      </c>
      <c r="L35">
        <f t="shared" si="0"/>
        <v>0.79457430169999999</v>
      </c>
      <c r="M35">
        <f t="shared" si="2"/>
        <v>203.2520325203252</v>
      </c>
      <c r="N35" s="5">
        <f t="shared" si="3"/>
        <v>161.4988418089431</v>
      </c>
      <c r="O35" s="19">
        <v>24.3</v>
      </c>
      <c r="P35">
        <f t="shared" si="4"/>
        <v>0.6646042872796013</v>
      </c>
      <c r="Q35">
        <v>2</v>
      </c>
      <c r="R35">
        <f t="shared" si="5"/>
        <v>1.3292085745592026</v>
      </c>
    </row>
    <row r="36" spans="1:18">
      <c r="A36" t="s">
        <v>46</v>
      </c>
      <c r="B36" t="s">
        <v>15</v>
      </c>
      <c r="C36">
        <v>1.551048728</v>
      </c>
      <c r="D36">
        <v>2.3531481069999999E-2</v>
      </c>
      <c r="E36" t="s">
        <v>8</v>
      </c>
      <c r="F36">
        <v>1.517133579</v>
      </c>
      <c r="G36">
        <v>20559.308870000001</v>
      </c>
      <c r="H36">
        <v>5</v>
      </c>
      <c r="I36">
        <f>0.016</f>
        <v>1.6E-2</v>
      </c>
      <c r="J36">
        <f t="shared" si="1"/>
        <v>4.9199999999999999E-3</v>
      </c>
      <c r="K36">
        <v>0.1</v>
      </c>
      <c r="L36">
        <f t="shared" si="0"/>
        <v>0.15510487280000002</v>
      </c>
      <c r="M36">
        <f t="shared" si="2"/>
        <v>203.2520325203252</v>
      </c>
      <c r="N36" s="5">
        <f t="shared" si="3"/>
        <v>31.525380650406507</v>
      </c>
      <c r="O36" s="18">
        <v>22.99</v>
      </c>
      <c r="P36">
        <f t="shared" si="4"/>
        <v>0.13712649260724885</v>
      </c>
      <c r="Q36">
        <v>1</v>
      </c>
      <c r="R36">
        <f t="shared" si="5"/>
        <v>0.13712649260724885</v>
      </c>
    </row>
    <row r="37" spans="1:18">
      <c r="A37" t="s">
        <v>61</v>
      </c>
      <c r="B37" t="s">
        <v>7</v>
      </c>
      <c r="C37">
        <v>17.2730435</v>
      </c>
      <c r="D37">
        <v>8.6908072259999997E-2</v>
      </c>
      <c r="E37" t="s">
        <v>8</v>
      </c>
      <c r="F37">
        <v>0.50314278589999994</v>
      </c>
      <c r="G37">
        <v>46381.470710000001</v>
      </c>
      <c r="H37">
        <v>5</v>
      </c>
      <c r="I37">
        <f>0.021</f>
        <v>2.1000000000000001E-2</v>
      </c>
      <c r="J37">
        <f t="shared" si="1"/>
        <v>4.8949999999999992E-3</v>
      </c>
      <c r="K37">
        <v>0.1</v>
      </c>
      <c r="L37">
        <f t="shared" si="0"/>
        <v>1.72730435</v>
      </c>
      <c r="M37">
        <f t="shared" si="2"/>
        <v>204.29009193054139</v>
      </c>
      <c r="N37" s="5">
        <f t="shared" si="3"/>
        <v>352.87116445352405</v>
      </c>
      <c r="O37" s="19">
        <v>26.98</v>
      </c>
      <c r="P37">
        <f t="shared" si="4"/>
        <v>1.307899052829963</v>
      </c>
      <c r="Q37">
        <v>3</v>
      </c>
      <c r="R37">
        <f t="shared" si="5"/>
        <v>3.923697158489889</v>
      </c>
    </row>
    <row r="38" spans="1:18">
      <c r="A38" t="s">
        <v>61</v>
      </c>
      <c r="B38" t="s">
        <v>11</v>
      </c>
      <c r="C38">
        <v>8.3044743600000004</v>
      </c>
      <c r="D38">
        <v>2.8178952E-2</v>
      </c>
      <c r="E38" t="s">
        <v>8</v>
      </c>
      <c r="F38">
        <v>0.33932252390000001</v>
      </c>
      <c r="G38">
        <v>46314.211920000002</v>
      </c>
      <c r="H38">
        <v>5</v>
      </c>
      <c r="I38">
        <f>0.021</f>
        <v>2.1000000000000001E-2</v>
      </c>
      <c r="J38">
        <f t="shared" si="1"/>
        <v>4.8949999999999992E-3</v>
      </c>
      <c r="K38">
        <v>0.1</v>
      </c>
      <c r="L38">
        <f t="shared" si="0"/>
        <v>0.83044743600000004</v>
      </c>
      <c r="M38">
        <f t="shared" si="2"/>
        <v>204.29009193054139</v>
      </c>
      <c r="N38" s="5">
        <f t="shared" si="3"/>
        <v>169.65218304392241</v>
      </c>
      <c r="O38" s="19">
        <v>40.081000000000003</v>
      </c>
      <c r="P38">
        <f t="shared" si="4"/>
        <v>0.42327332911834137</v>
      </c>
      <c r="Q38">
        <v>2</v>
      </c>
      <c r="R38">
        <f t="shared" si="5"/>
        <v>0.84654665823668274</v>
      </c>
    </row>
    <row r="39" spans="1:18">
      <c r="A39" t="s">
        <v>61</v>
      </c>
      <c r="B39" t="s">
        <v>12</v>
      </c>
      <c r="C39">
        <v>1.647152011</v>
      </c>
      <c r="D39">
        <v>8.6138260750000008E-3</v>
      </c>
      <c r="E39" t="s">
        <v>8</v>
      </c>
      <c r="F39">
        <v>0.52295270959999995</v>
      </c>
      <c r="G39">
        <v>7314.3615319999999</v>
      </c>
      <c r="H39">
        <v>5</v>
      </c>
      <c r="I39">
        <f>0.021</f>
        <v>2.1000000000000001E-2</v>
      </c>
      <c r="J39">
        <f t="shared" si="1"/>
        <v>4.8949999999999992E-3</v>
      </c>
      <c r="K39">
        <v>0.1</v>
      </c>
      <c r="L39">
        <f t="shared" si="0"/>
        <v>0.16471520110000001</v>
      </c>
      <c r="M39">
        <f t="shared" si="2"/>
        <v>204.29009193054139</v>
      </c>
      <c r="N39" s="5">
        <f t="shared" si="3"/>
        <v>33.649683575076615</v>
      </c>
      <c r="O39" s="19">
        <v>39.1</v>
      </c>
      <c r="P39">
        <f t="shared" si="4"/>
        <v>8.6060571803264999E-2</v>
      </c>
      <c r="Q39">
        <v>1</v>
      </c>
      <c r="R39">
        <f t="shared" si="5"/>
        <v>8.6060571803264999E-2</v>
      </c>
    </row>
    <row r="40" spans="1:18">
      <c r="A40" t="s">
        <v>61</v>
      </c>
      <c r="B40" t="s">
        <v>13</v>
      </c>
      <c r="C40">
        <v>1.1273602570000001</v>
      </c>
      <c r="D40">
        <v>2.0043968950000002E-3</v>
      </c>
      <c r="E40" t="s">
        <v>8</v>
      </c>
      <c r="F40">
        <v>0.17779559659999999</v>
      </c>
      <c r="G40">
        <v>1181.083128</v>
      </c>
      <c r="H40">
        <v>5</v>
      </c>
      <c r="I40">
        <f>0.021</f>
        <v>2.1000000000000001E-2</v>
      </c>
      <c r="J40">
        <f t="shared" si="1"/>
        <v>4.8949999999999992E-3</v>
      </c>
      <c r="K40">
        <v>0.1</v>
      </c>
      <c r="L40">
        <f t="shared" si="0"/>
        <v>0.11273602570000002</v>
      </c>
      <c r="M40">
        <f t="shared" si="2"/>
        <v>204.29009193054139</v>
      </c>
      <c r="N40" s="5">
        <f t="shared" si="3"/>
        <v>23.03085305413688</v>
      </c>
      <c r="O40" s="19">
        <v>24.3</v>
      </c>
      <c r="P40">
        <f t="shared" si="4"/>
        <v>9.4777173062291678E-2</v>
      </c>
      <c r="Q40">
        <v>2</v>
      </c>
      <c r="R40">
        <f t="shared" si="5"/>
        <v>0.18955434612458336</v>
      </c>
    </row>
    <row r="41" spans="1:18">
      <c r="A41" t="s">
        <v>61</v>
      </c>
      <c r="B41" t="s">
        <v>15</v>
      </c>
      <c r="C41">
        <v>0.79946857459999998</v>
      </c>
      <c r="D41">
        <v>1.2251225169999999E-2</v>
      </c>
      <c r="E41" t="s">
        <v>8</v>
      </c>
      <c r="F41">
        <v>1.5324211050000001</v>
      </c>
      <c r="G41">
        <v>10597.03739</v>
      </c>
      <c r="H41">
        <v>5</v>
      </c>
      <c r="I41">
        <f>0.021</f>
        <v>2.1000000000000001E-2</v>
      </c>
      <c r="J41">
        <f t="shared" si="1"/>
        <v>4.8949999999999992E-3</v>
      </c>
      <c r="K41">
        <v>0.1</v>
      </c>
      <c r="L41">
        <f t="shared" si="0"/>
        <v>7.9946857460000006E-2</v>
      </c>
      <c r="M41">
        <f t="shared" si="2"/>
        <v>204.29009193054139</v>
      </c>
      <c r="N41" s="5">
        <f t="shared" si="3"/>
        <v>16.33235086006129</v>
      </c>
      <c r="O41" s="18">
        <v>22.99</v>
      </c>
      <c r="P41">
        <f t="shared" si="4"/>
        <v>7.1041108569209616E-2</v>
      </c>
      <c r="Q41">
        <v>1</v>
      </c>
      <c r="R41">
        <f t="shared" si="5"/>
        <v>7.1041108569209616E-2</v>
      </c>
    </row>
    <row r="42" spans="1:18">
      <c r="A42" t="s">
        <v>62</v>
      </c>
      <c r="B42" t="s">
        <v>7</v>
      </c>
      <c r="C42">
        <v>12.25550372</v>
      </c>
      <c r="D42">
        <v>0.1009887107</v>
      </c>
      <c r="E42" t="s">
        <v>8</v>
      </c>
      <c r="F42">
        <v>0.82402741619999997</v>
      </c>
      <c r="G42">
        <v>32908.403610000001</v>
      </c>
      <c r="H42">
        <v>5</v>
      </c>
      <c r="I42">
        <f>0.016</f>
        <v>1.6E-2</v>
      </c>
      <c r="J42">
        <f t="shared" si="1"/>
        <v>4.9199999999999999E-3</v>
      </c>
      <c r="K42">
        <v>0.1</v>
      </c>
      <c r="L42">
        <f t="shared" si="0"/>
        <v>1.2255503720000001</v>
      </c>
      <c r="M42">
        <f t="shared" si="2"/>
        <v>203.2520325203252</v>
      </c>
      <c r="N42" s="5">
        <f t="shared" si="3"/>
        <v>249.09560406504065</v>
      </c>
      <c r="O42" s="19">
        <v>26.98</v>
      </c>
      <c r="P42">
        <f t="shared" si="4"/>
        <v>0.92326020780222628</v>
      </c>
      <c r="Q42">
        <v>3</v>
      </c>
      <c r="R42">
        <f t="shared" si="5"/>
        <v>2.7697806234066791</v>
      </c>
    </row>
    <row r="43" spans="1:18">
      <c r="A43" t="s">
        <v>62</v>
      </c>
      <c r="B43" t="s">
        <v>11</v>
      </c>
      <c r="C43">
        <v>4.087179935</v>
      </c>
      <c r="D43">
        <v>2.8657061019999999E-2</v>
      </c>
      <c r="E43" t="s">
        <v>8</v>
      </c>
      <c r="F43">
        <v>0.70114507989999997</v>
      </c>
      <c r="G43">
        <v>22794.280470000002</v>
      </c>
      <c r="H43">
        <v>5</v>
      </c>
      <c r="I43">
        <f>0.016</f>
        <v>1.6E-2</v>
      </c>
      <c r="J43">
        <f t="shared" si="1"/>
        <v>4.9199999999999999E-3</v>
      </c>
      <c r="K43">
        <v>0.1</v>
      </c>
      <c r="L43">
        <f t="shared" si="0"/>
        <v>0.40871799350000004</v>
      </c>
      <c r="M43">
        <f t="shared" si="2"/>
        <v>203.2520325203252</v>
      </c>
      <c r="N43" s="5">
        <f t="shared" si="3"/>
        <v>83.072762906504067</v>
      </c>
      <c r="O43" s="19">
        <v>40.081000000000003</v>
      </c>
      <c r="P43">
        <f t="shared" si="4"/>
        <v>0.20726220130861023</v>
      </c>
      <c r="Q43">
        <v>2</v>
      </c>
      <c r="R43">
        <f t="shared" si="5"/>
        <v>0.41452440261722046</v>
      </c>
    </row>
    <row r="44" spans="1:18">
      <c r="A44" t="s">
        <v>62</v>
      </c>
      <c r="B44" t="s">
        <v>12</v>
      </c>
      <c r="C44">
        <v>1.3241219639999999</v>
      </c>
      <c r="D44">
        <v>2.1978790660000001E-2</v>
      </c>
      <c r="E44" t="s">
        <v>8</v>
      </c>
      <c r="F44">
        <v>1.659876602</v>
      </c>
      <c r="G44">
        <v>5879.9107139999996</v>
      </c>
      <c r="H44">
        <v>5</v>
      </c>
      <c r="I44">
        <f>0.016</f>
        <v>1.6E-2</v>
      </c>
      <c r="J44">
        <f t="shared" si="1"/>
        <v>4.9199999999999999E-3</v>
      </c>
      <c r="K44">
        <v>0.1</v>
      </c>
      <c r="L44">
        <f t="shared" si="0"/>
        <v>0.13241219639999999</v>
      </c>
      <c r="M44">
        <f t="shared" si="2"/>
        <v>203.2520325203252</v>
      </c>
      <c r="N44" s="5">
        <f t="shared" si="3"/>
        <v>26.913048048780485</v>
      </c>
      <c r="O44" s="19">
        <v>39.1</v>
      </c>
      <c r="P44">
        <f t="shared" si="4"/>
        <v>6.8831324932942417E-2</v>
      </c>
      <c r="Q44">
        <v>1</v>
      </c>
      <c r="R44">
        <f t="shared" si="5"/>
        <v>6.8831324932942417E-2</v>
      </c>
    </row>
    <row r="45" spans="1:18">
      <c r="A45" t="s">
        <v>62</v>
      </c>
      <c r="B45" t="s">
        <v>13</v>
      </c>
      <c r="C45">
        <v>0.65220982279999995</v>
      </c>
      <c r="D45">
        <v>4.3469529240000001E-3</v>
      </c>
      <c r="E45" t="s">
        <v>8</v>
      </c>
      <c r="F45">
        <v>0.66649608329999999</v>
      </c>
      <c r="G45">
        <v>683.29002409999998</v>
      </c>
      <c r="H45">
        <v>5</v>
      </c>
      <c r="I45">
        <f>0.016</f>
        <v>1.6E-2</v>
      </c>
      <c r="J45">
        <f t="shared" si="1"/>
        <v>4.9199999999999999E-3</v>
      </c>
      <c r="K45">
        <v>0.1</v>
      </c>
      <c r="L45">
        <f t="shared" si="0"/>
        <v>6.5220982279999992E-2</v>
      </c>
      <c r="M45">
        <f t="shared" si="2"/>
        <v>203.2520325203252</v>
      </c>
      <c r="N45" s="5">
        <f t="shared" si="3"/>
        <v>13.256297211382112</v>
      </c>
      <c r="O45" s="19">
        <v>24.3</v>
      </c>
      <c r="P45">
        <f t="shared" si="4"/>
        <v>5.4552663421325559E-2</v>
      </c>
      <c r="Q45">
        <v>2</v>
      </c>
      <c r="R45">
        <f t="shared" si="5"/>
        <v>0.10910532684265112</v>
      </c>
    </row>
    <row r="46" spans="1:18">
      <c r="A46" t="s">
        <v>62</v>
      </c>
      <c r="B46" t="s">
        <v>15</v>
      </c>
      <c r="C46">
        <v>0.61503992789999995</v>
      </c>
      <c r="D46">
        <v>1.5511345839999999E-2</v>
      </c>
      <c r="E46" t="s">
        <v>8</v>
      </c>
      <c r="F46">
        <v>2.5220063170000002</v>
      </c>
      <c r="G46">
        <v>8152.4168909999999</v>
      </c>
      <c r="H46">
        <v>5</v>
      </c>
      <c r="I46">
        <f>0.016</f>
        <v>1.6E-2</v>
      </c>
      <c r="J46">
        <f t="shared" si="1"/>
        <v>4.9199999999999999E-3</v>
      </c>
      <c r="K46">
        <v>0.1</v>
      </c>
      <c r="L46">
        <f t="shared" si="0"/>
        <v>6.1503992789999996E-2</v>
      </c>
      <c r="M46">
        <f t="shared" si="2"/>
        <v>203.2520325203252</v>
      </c>
      <c r="N46" s="5">
        <f t="shared" si="3"/>
        <v>12.500811542682927</v>
      </c>
      <c r="O46" s="18">
        <v>22.99</v>
      </c>
      <c r="P46">
        <f t="shared" si="4"/>
        <v>5.4374995835941395E-2</v>
      </c>
      <c r="Q46">
        <v>1</v>
      </c>
      <c r="R46">
        <f t="shared" si="5"/>
        <v>5.4374995835941395E-2</v>
      </c>
    </row>
    <row r="47" spans="1:18">
      <c r="A47" t="s">
        <v>65</v>
      </c>
      <c r="B47" t="s">
        <v>7</v>
      </c>
      <c r="C47">
        <v>24.776045509999999</v>
      </c>
      <c r="D47">
        <v>0.144188599</v>
      </c>
      <c r="E47" t="s">
        <v>8</v>
      </c>
      <c r="F47">
        <v>0.58196776770000003</v>
      </c>
      <c r="G47">
        <v>66528.485790000006</v>
      </c>
      <c r="H47">
        <v>5</v>
      </c>
      <c r="I47">
        <f>0.021</f>
        <v>2.1000000000000001E-2</v>
      </c>
      <c r="J47">
        <f t="shared" si="1"/>
        <v>4.8949999999999992E-3</v>
      </c>
      <c r="K47">
        <v>0.1</v>
      </c>
      <c r="L47">
        <f t="shared" si="0"/>
        <v>2.4776045510000002</v>
      </c>
      <c r="M47">
        <f t="shared" si="2"/>
        <v>204.29009193054139</v>
      </c>
      <c r="N47" s="5">
        <f t="shared" si="3"/>
        <v>506.15006149131779</v>
      </c>
      <c r="O47" s="19">
        <v>26.98</v>
      </c>
      <c r="P47">
        <f t="shared" si="4"/>
        <v>1.8760195014503993</v>
      </c>
      <c r="Q47">
        <v>3</v>
      </c>
      <c r="R47">
        <f t="shared" si="5"/>
        <v>5.6280585043511984</v>
      </c>
    </row>
    <row r="48" spans="1:18">
      <c r="A48" t="s">
        <v>65</v>
      </c>
      <c r="B48" t="s">
        <v>11</v>
      </c>
      <c r="C48">
        <v>15.04270631</v>
      </c>
      <c r="D48">
        <v>6.27243158E-2</v>
      </c>
      <c r="E48" t="s">
        <v>8</v>
      </c>
      <c r="F48">
        <v>0.41697494130000001</v>
      </c>
      <c r="G48">
        <v>83893.460040000005</v>
      </c>
      <c r="H48">
        <v>5</v>
      </c>
      <c r="I48">
        <f>0.021</f>
        <v>2.1000000000000001E-2</v>
      </c>
      <c r="J48">
        <f t="shared" si="1"/>
        <v>4.8949999999999992E-3</v>
      </c>
      <c r="K48">
        <v>0.1</v>
      </c>
      <c r="L48">
        <f t="shared" si="0"/>
        <v>1.504270631</v>
      </c>
      <c r="M48">
        <f t="shared" si="2"/>
        <v>204.29009193054139</v>
      </c>
      <c r="N48" s="5">
        <f t="shared" si="3"/>
        <v>307.30758549540354</v>
      </c>
      <c r="O48" s="19">
        <v>40.081000000000003</v>
      </c>
      <c r="P48">
        <f t="shared" si="4"/>
        <v>0.76671636310322488</v>
      </c>
      <c r="Q48">
        <v>2</v>
      </c>
      <c r="R48">
        <f t="shared" si="5"/>
        <v>1.5334327262064498</v>
      </c>
    </row>
    <row r="49" spans="1:18">
      <c r="A49" t="s">
        <v>65</v>
      </c>
      <c r="B49" t="s">
        <v>12</v>
      </c>
      <c r="C49">
        <v>4.3839907800000004</v>
      </c>
      <c r="D49">
        <v>1.158253775E-2</v>
      </c>
      <c r="E49" t="s">
        <v>8</v>
      </c>
      <c r="F49">
        <v>0.26420077819999999</v>
      </c>
      <c r="G49">
        <v>19467.598190000001</v>
      </c>
      <c r="H49">
        <v>5</v>
      </c>
      <c r="I49">
        <f>0.021</f>
        <v>2.1000000000000001E-2</v>
      </c>
      <c r="J49">
        <f t="shared" si="1"/>
        <v>4.8949999999999992E-3</v>
      </c>
      <c r="K49">
        <v>0.1</v>
      </c>
      <c r="L49">
        <f t="shared" si="0"/>
        <v>0.43839907800000005</v>
      </c>
      <c r="M49">
        <f t="shared" si="2"/>
        <v>204.29009193054139</v>
      </c>
      <c r="N49" s="5">
        <f t="shared" si="3"/>
        <v>89.560587946884596</v>
      </c>
      <c r="O49" s="19">
        <v>39.1</v>
      </c>
      <c r="P49">
        <f t="shared" si="4"/>
        <v>0.22905521214036978</v>
      </c>
      <c r="Q49">
        <v>1</v>
      </c>
      <c r="R49">
        <f t="shared" si="5"/>
        <v>0.22905521214036978</v>
      </c>
    </row>
    <row r="50" spans="1:18">
      <c r="A50" t="s">
        <v>65</v>
      </c>
      <c r="B50" t="s">
        <v>13</v>
      </c>
      <c r="C50">
        <v>2.3290782239999999</v>
      </c>
      <c r="D50">
        <v>9.2426112330000008E-3</v>
      </c>
      <c r="E50" t="s">
        <v>8</v>
      </c>
      <c r="F50">
        <v>0.39683558660000001</v>
      </c>
      <c r="G50">
        <v>2440.0673830000001</v>
      </c>
      <c r="H50">
        <v>5</v>
      </c>
      <c r="I50">
        <f>0.021</f>
        <v>2.1000000000000001E-2</v>
      </c>
      <c r="J50">
        <f t="shared" si="1"/>
        <v>4.8949999999999992E-3</v>
      </c>
      <c r="K50">
        <v>0.1</v>
      </c>
      <c r="L50">
        <f t="shared" si="0"/>
        <v>0.23290782239999999</v>
      </c>
      <c r="M50">
        <f t="shared" si="2"/>
        <v>204.29009193054139</v>
      </c>
      <c r="N50" s="5">
        <f t="shared" si="3"/>
        <v>47.580760449438209</v>
      </c>
      <c r="O50" s="19">
        <v>24.3</v>
      </c>
      <c r="P50">
        <f t="shared" si="4"/>
        <v>0.19580559855735891</v>
      </c>
      <c r="Q50">
        <v>2</v>
      </c>
      <c r="R50">
        <f t="shared" si="5"/>
        <v>0.39161119711471781</v>
      </c>
    </row>
    <row r="51" spans="1:18">
      <c r="A51" t="s">
        <v>65</v>
      </c>
      <c r="B51" t="s">
        <v>15</v>
      </c>
      <c r="C51">
        <v>2.3218003789999999</v>
      </c>
      <c r="D51">
        <v>3.7251092489999998E-2</v>
      </c>
      <c r="E51" t="s">
        <v>8</v>
      </c>
      <c r="F51">
        <v>1.604405479</v>
      </c>
      <c r="G51">
        <v>30775.700509999999</v>
      </c>
      <c r="H51">
        <v>5</v>
      </c>
      <c r="I51">
        <f>0.021</f>
        <v>2.1000000000000001E-2</v>
      </c>
      <c r="J51">
        <f t="shared" si="1"/>
        <v>4.8949999999999992E-3</v>
      </c>
      <c r="K51">
        <v>0.1</v>
      </c>
      <c r="L51">
        <f t="shared" si="0"/>
        <v>0.2321800379</v>
      </c>
      <c r="M51">
        <f t="shared" si="2"/>
        <v>204.29009193054139</v>
      </c>
      <c r="N51" s="5">
        <f t="shared" si="3"/>
        <v>47.432081287027586</v>
      </c>
      <c r="O51" s="18">
        <v>22.99</v>
      </c>
      <c r="P51">
        <f t="shared" si="4"/>
        <v>0.20631614304927179</v>
      </c>
      <c r="Q51">
        <v>1</v>
      </c>
      <c r="R51">
        <f t="shared" si="5"/>
        <v>0.20631614304927179</v>
      </c>
    </row>
    <row r="52" spans="1:18">
      <c r="A52" t="s">
        <v>66</v>
      </c>
      <c r="B52" t="s">
        <v>9</v>
      </c>
      <c r="C52">
        <v>18.972191179999999</v>
      </c>
      <c r="D52">
        <v>0.2146809948</v>
      </c>
      <c r="E52" t="s">
        <v>8</v>
      </c>
      <c r="F52">
        <v>1.1315561430000001</v>
      </c>
      <c r="G52">
        <v>78035.43939</v>
      </c>
      <c r="H52">
        <v>5</v>
      </c>
      <c r="I52">
        <f>0.016</f>
        <v>1.6E-2</v>
      </c>
      <c r="J52">
        <f t="shared" si="1"/>
        <v>4.9199999999999999E-3</v>
      </c>
      <c r="K52">
        <v>0.1</v>
      </c>
      <c r="L52">
        <f t="shared" si="0"/>
        <v>1.897219118</v>
      </c>
      <c r="M52">
        <f t="shared" si="2"/>
        <v>203.2520325203252</v>
      </c>
      <c r="N52" s="5">
        <f t="shared" si="3"/>
        <v>385.61364186991869</v>
      </c>
      <c r="O52" s="19">
        <v>26.98</v>
      </c>
      <c r="P52">
        <f t="shared" si="4"/>
        <v>1.4292573827647099</v>
      </c>
      <c r="Q52">
        <v>3</v>
      </c>
      <c r="R52">
        <f t="shared" si="5"/>
        <v>4.2877721482941293</v>
      </c>
    </row>
    <row r="53" spans="1:18">
      <c r="A53" t="s">
        <v>66</v>
      </c>
      <c r="B53" t="s">
        <v>11</v>
      </c>
      <c r="C53">
        <v>10.9689102</v>
      </c>
      <c r="D53">
        <v>7.9759873209999999E-2</v>
      </c>
      <c r="E53" t="s">
        <v>8</v>
      </c>
      <c r="F53">
        <v>0.72714491920000002</v>
      </c>
      <c r="G53">
        <v>61173.821430000004</v>
      </c>
      <c r="H53">
        <v>5</v>
      </c>
      <c r="I53">
        <f>0.016</f>
        <v>1.6E-2</v>
      </c>
      <c r="J53">
        <f t="shared" si="1"/>
        <v>4.9199999999999999E-3</v>
      </c>
      <c r="K53">
        <v>0.1</v>
      </c>
      <c r="L53">
        <f t="shared" si="0"/>
        <v>1.0968910199999999</v>
      </c>
      <c r="M53">
        <f t="shared" si="2"/>
        <v>203.2520325203252</v>
      </c>
      <c r="N53" s="5">
        <f t="shared" si="3"/>
        <v>222.94532926829268</v>
      </c>
      <c r="O53" s="19">
        <v>40.081000000000003</v>
      </c>
      <c r="P53">
        <f t="shared" si="4"/>
        <v>0.55623694336042684</v>
      </c>
      <c r="Q53">
        <v>2</v>
      </c>
      <c r="R53">
        <f t="shared" si="5"/>
        <v>1.1124738867208537</v>
      </c>
    </row>
    <row r="54" spans="1:18">
      <c r="A54" t="s">
        <v>66</v>
      </c>
      <c r="B54" t="s">
        <v>12</v>
      </c>
      <c r="C54">
        <v>3.4097078550000002</v>
      </c>
      <c r="D54">
        <v>3.280393232E-2</v>
      </c>
      <c r="E54" t="s">
        <v>8</v>
      </c>
      <c r="F54">
        <v>0.96207457380000005</v>
      </c>
      <c r="G54">
        <v>15141.186600000001</v>
      </c>
      <c r="H54">
        <v>5</v>
      </c>
      <c r="I54">
        <f>0.016</f>
        <v>1.6E-2</v>
      </c>
      <c r="J54">
        <f t="shared" si="1"/>
        <v>4.9199999999999999E-3</v>
      </c>
      <c r="K54">
        <v>0.1</v>
      </c>
      <c r="L54">
        <f t="shared" si="0"/>
        <v>0.34097078550000004</v>
      </c>
      <c r="M54">
        <f t="shared" si="2"/>
        <v>203.2520325203252</v>
      </c>
      <c r="N54" s="5">
        <f t="shared" si="3"/>
        <v>69.303005182926839</v>
      </c>
      <c r="O54" s="19">
        <v>39.1</v>
      </c>
      <c r="P54">
        <f t="shared" si="4"/>
        <v>0.17724553755224254</v>
      </c>
      <c r="Q54">
        <v>1</v>
      </c>
      <c r="R54">
        <f t="shared" si="5"/>
        <v>0.17724553755224254</v>
      </c>
    </row>
    <row r="55" spans="1:18">
      <c r="A55" t="s">
        <v>66</v>
      </c>
      <c r="B55" t="s">
        <v>13</v>
      </c>
      <c r="C55">
        <v>1.7100743469999999</v>
      </c>
      <c r="D55">
        <v>6.477117034E-3</v>
      </c>
      <c r="E55" t="s">
        <v>8</v>
      </c>
      <c r="F55">
        <v>0.37876230630000002</v>
      </c>
      <c r="G55">
        <v>1791.565691</v>
      </c>
      <c r="H55">
        <v>5</v>
      </c>
      <c r="I55">
        <f>0.016</f>
        <v>1.6E-2</v>
      </c>
      <c r="J55">
        <f t="shared" si="1"/>
        <v>4.9199999999999999E-3</v>
      </c>
      <c r="K55">
        <v>0.1</v>
      </c>
      <c r="L55">
        <f t="shared" si="0"/>
        <v>0.17100743470000002</v>
      </c>
      <c r="M55">
        <f t="shared" si="2"/>
        <v>203.2520325203252</v>
      </c>
      <c r="N55" s="5">
        <f t="shared" si="3"/>
        <v>34.757608678861793</v>
      </c>
      <c r="O55" s="19">
        <v>24.3</v>
      </c>
      <c r="P55">
        <f t="shared" si="4"/>
        <v>0.14303542666198268</v>
      </c>
      <c r="Q55">
        <v>2</v>
      </c>
      <c r="R55">
        <f t="shared" si="5"/>
        <v>0.28607085332396537</v>
      </c>
    </row>
    <row r="56" spans="1:18">
      <c r="A56" t="s">
        <v>66</v>
      </c>
      <c r="B56" t="s">
        <v>15</v>
      </c>
      <c r="C56">
        <v>1.7718847150000001</v>
      </c>
      <c r="D56">
        <v>2.4474063720000001E-2</v>
      </c>
      <c r="E56" t="s">
        <v>8</v>
      </c>
      <c r="F56">
        <v>1.3812447000000001</v>
      </c>
      <c r="G56">
        <v>23486.51237</v>
      </c>
      <c r="H56">
        <v>5</v>
      </c>
      <c r="I56">
        <f>0.016</f>
        <v>1.6E-2</v>
      </c>
      <c r="J56">
        <f t="shared" si="1"/>
        <v>4.9199999999999999E-3</v>
      </c>
      <c r="K56">
        <v>0.1</v>
      </c>
      <c r="L56">
        <f t="shared" si="0"/>
        <v>0.17718847150000003</v>
      </c>
      <c r="M56">
        <f t="shared" si="2"/>
        <v>203.2520325203252</v>
      </c>
      <c r="N56" s="5">
        <f t="shared" si="3"/>
        <v>36.013916971544724</v>
      </c>
      <c r="O56" s="18">
        <v>22.99</v>
      </c>
      <c r="P56">
        <f t="shared" si="4"/>
        <v>0.1566503565530436</v>
      </c>
      <c r="Q56">
        <v>1</v>
      </c>
      <c r="R56">
        <f t="shared" si="5"/>
        <v>0.1566503565530436</v>
      </c>
    </row>
    <row r="57" spans="1:18">
      <c r="A57" t="s">
        <v>49</v>
      </c>
      <c r="B57" t="s">
        <v>7</v>
      </c>
      <c r="C57">
        <v>1.096505498</v>
      </c>
      <c r="D57">
        <v>2.7403676130000002E-3</v>
      </c>
      <c r="E57" t="s">
        <v>8</v>
      </c>
      <c r="F57">
        <v>0.24991827380000001</v>
      </c>
      <c r="G57">
        <v>2944.3298540000001</v>
      </c>
      <c r="H57">
        <v>5</v>
      </c>
      <c r="I57">
        <f>0.021</f>
        <v>2.1000000000000001E-2</v>
      </c>
      <c r="J57">
        <f t="shared" si="1"/>
        <v>4.8949999999999992E-3</v>
      </c>
      <c r="K57">
        <v>0.1</v>
      </c>
      <c r="L57">
        <f t="shared" si="0"/>
        <v>0.1096505498</v>
      </c>
      <c r="M57">
        <f t="shared" si="2"/>
        <v>204.29009193054139</v>
      </c>
      <c r="N57" s="5">
        <f t="shared" si="3"/>
        <v>22.400520898876408</v>
      </c>
      <c r="O57" s="19">
        <v>26.98</v>
      </c>
      <c r="P57">
        <f t="shared" si="4"/>
        <v>8.3026393250097877E-2</v>
      </c>
      <c r="Q57">
        <v>3</v>
      </c>
      <c r="R57">
        <f t="shared" si="5"/>
        <v>0.24907917975029364</v>
      </c>
    </row>
    <row r="58" spans="1:18">
      <c r="A58" t="s">
        <v>49</v>
      </c>
      <c r="B58" t="s">
        <v>11</v>
      </c>
      <c r="C58">
        <v>249.65533540000001</v>
      </c>
      <c r="D58">
        <v>1.7999961529999999</v>
      </c>
      <c r="E58" t="s">
        <v>8</v>
      </c>
      <c r="F58">
        <v>0.72099246360000002</v>
      </c>
      <c r="G58">
        <v>1392332.568</v>
      </c>
      <c r="H58">
        <v>5</v>
      </c>
      <c r="I58">
        <f>0.021</f>
        <v>2.1000000000000001E-2</v>
      </c>
      <c r="J58">
        <f t="shared" si="1"/>
        <v>4.8949999999999992E-3</v>
      </c>
      <c r="K58">
        <v>0.1</v>
      </c>
      <c r="L58">
        <f t="shared" si="0"/>
        <v>24.965533540000003</v>
      </c>
      <c r="M58">
        <f t="shared" si="2"/>
        <v>204.29009193054139</v>
      </c>
      <c r="N58" s="5">
        <f t="shared" si="3"/>
        <v>5100.2111419816147</v>
      </c>
      <c r="O58" s="19">
        <v>40.081000000000003</v>
      </c>
      <c r="P58">
        <f t="shared" si="4"/>
        <v>12.724760215517614</v>
      </c>
      <c r="Q58">
        <v>2</v>
      </c>
      <c r="R58">
        <f t="shared" si="5"/>
        <v>25.449520431035229</v>
      </c>
    </row>
    <row r="59" spans="1:18">
      <c r="A59" t="s">
        <v>49</v>
      </c>
      <c r="B59" t="s">
        <v>12</v>
      </c>
      <c r="C59">
        <v>6.8575237539999998</v>
      </c>
      <c r="D59">
        <v>4.9335465420000002E-2</v>
      </c>
      <c r="E59" t="s">
        <v>8</v>
      </c>
      <c r="F59">
        <v>0.71943557449999995</v>
      </c>
      <c r="G59">
        <v>30451.59621</v>
      </c>
      <c r="H59">
        <v>5</v>
      </c>
      <c r="I59">
        <f>0.021</f>
        <v>2.1000000000000001E-2</v>
      </c>
      <c r="J59">
        <f t="shared" si="1"/>
        <v>4.8949999999999992E-3</v>
      </c>
      <c r="K59">
        <v>0.1</v>
      </c>
      <c r="L59">
        <f t="shared" si="0"/>
        <v>0.6857523754</v>
      </c>
      <c r="M59">
        <f t="shared" si="2"/>
        <v>204.29009193054139</v>
      </c>
      <c r="N59" s="5">
        <f t="shared" si="3"/>
        <v>140.09241581205313</v>
      </c>
      <c r="O59" s="19">
        <v>39.1</v>
      </c>
      <c r="P59">
        <f t="shared" si="4"/>
        <v>0.35829262356023817</v>
      </c>
      <c r="Q59">
        <v>1</v>
      </c>
      <c r="R59">
        <f t="shared" si="5"/>
        <v>0.35829262356023817</v>
      </c>
    </row>
    <row r="60" spans="1:18">
      <c r="A60" t="s">
        <v>49</v>
      </c>
      <c r="B60" t="s">
        <v>13</v>
      </c>
      <c r="C60">
        <v>8.7396089519999993</v>
      </c>
      <c r="D60">
        <v>8.6167633180000008E-3</v>
      </c>
      <c r="E60" t="s">
        <v>8</v>
      </c>
      <c r="F60">
        <v>9.8594380659999994E-2</v>
      </c>
      <c r="G60">
        <v>9156.0835220000008</v>
      </c>
      <c r="H60">
        <v>5</v>
      </c>
      <c r="I60">
        <f>0.021</f>
        <v>2.1000000000000001E-2</v>
      </c>
      <c r="J60">
        <f t="shared" si="1"/>
        <v>4.8949999999999992E-3</v>
      </c>
      <c r="K60">
        <v>0.1</v>
      </c>
      <c r="L60">
        <f t="shared" si="0"/>
        <v>0.87396089519999998</v>
      </c>
      <c r="M60">
        <f t="shared" si="2"/>
        <v>204.29009193054139</v>
      </c>
      <c r="N60" s="5">
        <f t="shared" si="3"/>
        <v>178.54155162410626</v>
      </c>
      <c r="O60" s="19">
        <v>24.3</v>
      </c>
      <c r="P60">
        <f t="shared" si="4"/>
        <v>0.73473889557245375</v>
      </c>
      <c r="Q60">
        <v>2</v>
      </c>
      <c r="R60">
        <f t="shared" si="5"/>
        <v>1.4694777911449075</v>
      </c>
    </row>
    <row r="61" spans="1:18">
      <c r="A61" t="s">
        <v>49</v>
      </c>
      <c r="B61" t="s">
        <v>15</v>
      </c>
      <c r="C61">
        <v>2.6546572369999999</v>
      </c>
      <c r="D61">
        <v>6.6824760600000005E-2</v>
      </c>
      <c r="E61" t="s">
        <v>8</v>
      </c>
      <c r="F61">
        <v>2.517265117</v>
      </c>
      <c r="G61">
        <v>35187.752070000002</v>
      </c>
      <c r="H61">
        <v>5</v>
      </c>
      <c r="I61">
        <f>0.021</f>
        <v>2.1000000000000001E-2</v>
      </c>
      <c r="J61">
        <f t="shared" si="1"/>
        <v>4.8949999999999992E-3</v>
      </c>
      <c r="K61">
        <v>0.1</v>
      </c>
      <c r="L61">
        <f t="shared" si="0"/>
        <v>0.26546572369999999</v>
      </c>
      <c r="M61">
        <f t="shared" si="2"/>
        <v>204.29009193054139</v>
      </c>
      <c r="N61" s="5">
        <f t="shared" si="3"/>
        <v>54.2320170990807</v>
      </c>
      <c r="O61" s="18">
        <v>22.99</v>
      </c>
      <c r="P61">
        <f t="shared" si="4"/>
        <v>0.23589394127481819</v>
      </c>
      <c r="Q61">
        <v>1</v>
      </c>
      <c r="R61">
        <f t="shared" si="5"/>
        <v>0.23589394127481819</v>
      </c>
    </row>
    <row r="62" spans="1:18">
      <c r="A62" t="s">
        <v>50</v>
      </c>
      <c r="B62" t="s">
        <v>7</v>
      </c>
      <c r="C62">
        <v>0.66686492689999999</v>
      </c>
      <c r="D62">
        <v>5.6440696479999998E-3</v>
      </c>
      <c r="E62" t="s">
        <v>8</v>
      </c>
      <c r="F62">
        <v>0.84635874820000001</v>
      </c>
      <c r="G62">
        <v>1790.661621</v>
      </c>
      <c r="H62">
        <v>5</v>
      </c>
      <c r="I62">
        <f>0.016</f>
        <v>1.6E-2</v>
      </c>
      <c r="J62">
        <f t="shared" si="1"/>
        <v>4.9199999999999999E-3</v>
      </c>
      <c r="K62">
        <v>0.1</v>
      </c>
      <c r="L62">
        <f t="shared" si="0"/>
        <v>6.6686492690000002E-2</v>
      </c>
      <c r="M62">
        <f t="shared" si="2"/>
        <v>203.2520325203252</v>
      </c>
      <c r="N62" s="5">
        <f t="shared" si="3"/>
        <v>13.554165180894309</v>
      </c>
      <c r="O62" s="19">
        <v>26.98</v>
      </c>
      <c r="P62">
        <f t="shared" si="4"/>
        <v>5.0237824984782464E-2</v>
      </c>
      <c r="Q62">
        <v>3</v>
      </c>
      <c r="R62">
        <f t="shared" si="5"/>
        <v>0.15071347495434739</v>
      </c>
    </row>
    <row r="63" spans="1:18">
      <c r="A63" t="s">
        <v>50</v>
      </c>
      <c r="B63" t="s">
        <v>11</v>
      </c>
      <c r="C63">
        <v>67.434478889999994</v>
      </c>
      <c r="D63">
        <v>0.54720338300000004</v>
      </c>
      <c r="E63" t="s">
        <v>8</v>
      </c>
      <c r="F63">
        <v>0.81145934850000001</v>
      </c>
      <c r="G63">
        <v>376083.3751</v>
      </c>
      <c r="H63">
        <v>5</v>
      </c>
      <c r="I63">
        <f>0.016</f>
        <v>1.6E-2</v>
      </c>
      <c r="J63">
        <f t="shared" si="1"/>
        <v>4.9199999999999999E-3</v>
      </c>
      <c r="K63">
        <v>0.1</v>
      </c>
      <c r="L63">
        <f t="shared" si="0"/>
        <v>6.7434478889999996</v>
      </c>
      <c r="M63">
        <f t="shared" si="2"/>
        <v>203.2520325203252</v>
      </c>
      <c r="N63" s="5">
        <f t="shared" si="3"/>
        <v>1370.6194896341462</v>
      </c>
      <c r="O63" s="19">
        <v>40.081000000000003</v>
      </c>
      <c r="P63">
        <f t="shared" si="4"/>
        <v>3.4196239855146979</v>
      </c>
      <c r="Q63">
        <v>2</v>
      </c>
      <c r="R63">
        <f t="shared" si="5"/>
        <v>6.8392479710293959</v>
      </c>
    </row>
    <row r="64" spans="1:18">
      <c r="A64" t="s">
        <v>50</v>
      </c>
      <c r="B64" t="s">
        <v>12</v>
      </c>
      <c r="C64">
        <v>1.594699131</v>
      </c>
      <c r="D64">
        <v>2.4145270860000002E-2</v>
      </c>
      <c r="E64" t="s">
        <v>8</v>
      </c>
      <c r="F64">
        <v>1.514095693</v>
      </c>
      <c r="G64">
        <v>7081.4386889999996</v>
      </c>
      <c r="H64">
        <v>5</v>
      </c>
      <c r="I64">
        <f>0.016</f>
        <v>1.6E-2</v>
      </c>
      <c r="J64">
        <f t="shared" si="1"/>
        <v>4.9199999999999999E-3</v>
      </c>
      <c r="K64">
        <v>0.1</v>
      </c>
      <c r="L64">
        <f t="shared" si="0"/>
        <v>0.15946991310000003</v>
      </c>
      <c r="M64">
        <f t="shared" si="2"/>
        <v>203.2520325203252</v>
      </c>
      <c r="N64" s="5">
        <f t="shared" si="3"/>
        <v>32.41258396341464</v>
      </c>
      <c r="O64" s="19">
        <v>39.1</v>
      </c>
      <c r="P64">
        <f t="shared" si="4"/>
        <v>8.2896634177531056E-2</v>
      </c>
      <c r="Q64">
        <v>1</v>
      </c>
      <c r="R64">
        <f t="shared" si="5"/>
        <v>8.2896634177531056E-2</v>
      </c>
    </row>
    <row r="65" spans="1:18">
      <c r="A65" t="s">
        <v>50</v>
      </c>
      <c r="B65" t="s">
        <v>13</v>
      </c>
      <c r="C65">
        <v>1.579566837</v>
      </c>
      <c r="D65">
        <v>1.177981675E-2</v>
      </c>
      <c r="E65" t="s">
        <v>8</v>
      </c>
      <c r="F65">
        <v>0.74576247559999997</v>
      </c>
      <c r="G65">
        <v>1654.839017</v>
      </c>
      <c r="H65">
        <v>5</v>
      </c>
      <c r="I65">
        <f>0.016</f>
        <v>1.6E-2</v>
      </c>
      <c r="J65">
        <f t="shared" si="1"/>
        <v>4.9199999999999999E-3</v>
      </c>
      <c r="K65">
        <v>0.1</v>
      </c>
      <c r="L65">
        <f t="shared" si="0"/>
        <v>0.15795668370000002</v>
      </c>
      <c r="M65">
        <f t="shared" si="2"/>
        <v>203.2520325203252</v>
      </c>
      <c r="N65" s="5">
        <f t="shared" si="3"/>
        <v>32.105017012195127</v>
      </c>
      <c r="O65" s="19">
        <v>24.3</v>
      </c>
      <c r="P65">
        <f t="shared" si="4"/>
        <v>0.13211941157281945</v>
      </c>
      <c r="Q65">
        <v>2</v>
      </c>
      <c r="R65">
        <f t="shared" si="5"/>
        <v>0.2642388231456389</v>
      </c>
    </row>
    <row r="66" spans="1:18">
      <c r="A66" t="s">
        <v>50</v>
      </c>
      <c r="B66" t="s">
        <v>15</v>
      </c>
      <c r="C66">
        <v>0.91382318330000001</v>
      </c>
      <c r="D66">
        <v>1.29982282E-2</v>
      </c>
      <c r="E66" t="s">
        <v>8</v>
      </c>
      <c r="F66">
        <v>1.4224007919999999</v>
      </c>
      <c r="G66">
        <v>12112.819369999999</v>
      </c>
      <c r="H66">
        <v>5</v>
      </c>
      <c r="I66">
        <f>0.016</f>
        <v>1.6E-2</v>
      </c>
      <c r="J66">
        <f t="shared" si="1"/>
        <v>4.9199999999999999E-3</v>
      </c>
      <c r="K66">
        <v>0.1</v>
      </c>
      <c r="L66">
        <f t="shared" ref="L66:L129" si="7">C66*K66</f>
        <v>9.1382318330000004E-2</v>
      </c>
      <c r="M66">
        <f t="shared" si="2"/>
        <v>203.2520325203252</v>
      </c>
      <c r="N66" s="5">
        <f t="shared" ref="N66:N128" si="8">L66*M66</f>
        <v>18.573641936991869</v>
      </c>
      <c r="O66" s="18">
        <v>22.99</v>
      </c>
      <c r="P66">
        <f t="shared" si="4"/>
        <v>8.0790091069995074E-2</v>
      </c>
      <c r="Q66">
        <v>1</v>
      </c>
      <c r="R66">
        <f t="shared" si="5"/>
        <v>8.0790091069995074E-2</v>
      </c>
    </row>
    <row r="67" spans="1:18">
      <c r="A67" t="s">
        <v>63</v>
      </c>
      <c r="B67" t="s">
        <v>9</v>
      </c>
      <c r="C67">
        <v>35.333126970000002</v>
      </c>
      <c r="D67">
        <v>0.1068949351</v>
      </c>
      <c r="E67" t="s">
        <v>8</v>
      </c>
      <c r="F67">
        <v>0.3025346022</v>
      </c>
      <c r="G67">
        <v>145330.3976</v>
      </c>
      <c r="H67">
        <v>5</v>
      </c>
      <c r="I67">
        <f>0.021</f>
        <v>2.1000000000000001E-2</v>
      </c>
      <c r="J67">
        <f t="shared" ref="J67:J130" si="9">(H67-(H67*I67))/1000</f>
        <v>4.8949999999999992E-3</v>
      </c>
      <c r="K67">
        <v>0.1</v>
      </c>
      <c r="L67">
        <f t="shared" si="7"/>
        <v>3.5333126970000004</v>
      </c>
      <c r="M67">
        <f t="shared" ref="M67:M130" si="10">1/J67</f>
        <v>204.29009193054139</v>
      </c>
      <c r="N67" s="5">
        <f t="shared" si="8"/>
        <v>721.82077568947921</v>
      </c>
      <c r="O67" s="19">
        <v>26.98</v>
      </c>
      <c r="P67">
        <f t="shared" ref="P67:P130" si="11">(N67*100)/(1000*O67)</f>
        <v>2.6753920522219392</v>
      </c>
      <c r="Q67">
        <v>3</v>
      </c>
      <c r="R67">
        <f t="shared" ref="R67:R130" si="12">P67*Q67</f>
        <v>8.0261761566658176</v>
      </c>
    </row>
    <row r="68" spans="1:18">
      <c r="A68" t="s">
        <v>63</v>
      </c>
      <c r="B68" t="s">
        <v>10</v>
      </c>
      <c r="C68">
        <v>13.411347709999999</v>
      </c>
      <c r="D68">
        <v>4.0966788189999999E-2</v>
      </c>
      <c r="E68" t="s">
        <v>8</v>
      </c>
      <c r="F68">
        <v>0.30546361989999998</v>
      </c>
      <c r="G68">
        <v>102287.87059999999</v>
      </c>
      <c r="H68">
        <v>5</v>
      </c>
      <c r="I68">
        <f>0.021</f>
        <v>2.1000000000000001E-2</v>
      </c>
      <c r="J68">
        <f t="shared" si="9"/>
        <v>4.8949999999999992E-3</v>
      </c>
      <c r="K68">
        <v>0.1</v>
      </c>
      <c r="L68">
        <f t="shared" si="7"/>
        <v>1.3411347710000001</v>
      </c>
      <c r="M68">
        <f t="shared" si="10"/>
        <v>204.29009193054139</v>
      </c>
      <c r="N68" s="5">
        <f t="shared" si="8"/>
        <v>273.98054565883558</v>
      </c>
      <c r="O68" s="19">
        <v>40.081000000000003</v>
      </c>
      <c r="P68">
        <f t="shared" si="11"/>
        <v>0.68356714068719737</v>
      </c>
      <c r="Q68">
        <v>2</v>
      </c>
      <c r="R68">
        <f t="shared" si="12"/>
        <v>1.3671342813743947</v>
      </c>
    </row>
    <row r="69" spans="1:18">
      <c r="A69" t="s">
        <v>63</v>
      </c>
      <c r="B69" t="s">
        <v>12</v>
      </c>
      <c r="C69">
        <v>2.4631413929999999</v>
      </c>
      <c r="D69">
        <v>1.1611061089999999E-2</v>
      </c>
      <c r="E69" t="s">
        <v>8</v>
      </c>
      <c r="F69">
        <v>0.47139239020000001</v>
      </c>
      <c r="G69">
        <v>10937.85305</v>
      </c>
      <c r="H69">
        <v>5</v>
      </c>
      <c r="I69">
        <f>0.021</f>
        <v>2.1000000000000001E-2</v>
      </c>
      <c r="J69">
        <f t="shared" si="9"/>
        <v>4.8949999999999992E-3</v>
      </c>
      <c r="K69">
        <v>0.1</v>
      </c>
      <c r="L69">
        <f t="shared" si="7"/>
        <v>0.24631413930000001</v>
      </c>
      <c r="M69">
        <f t="shared" si="10"/>
        <v>204.29009193054139</v>
      </c>
      <c r="N69" s="5">
        <f t="shared" si="8"/>
        <v>50.319538161389183</v>
      </c>
      <c r="O69" s="19">
        <v>39.1</v>
      </c>
      <c r="P69">
        <f t="shared" si="11"/>
        <v>0.12869447100099535</v>
      </c>
      <c r="Q69">
        <v>1</v>
      </c>
      <c r="R69">
        <f t="shared" si="12"/>
        <v>0.12869447100099535</v>
      </c>
    </row>
    <row r="70" spans="1:18">
      <c r="A70" t="s">
        <v>63</v>
      </c>
      <c r="B70" t="s">
        <v>13</v>
      </c>
      <c r="C70">
        <v>1.0917606070000001</v>
      </c>
      <c r="D70">
        <v>2.765571886E-3</v>
      </c>
      <c r="E70" t="s">
        <v>8</v>
      </c>
      <c r="F70">
        <v>0.25331303100000002</v>
      </c>
      <c r="G70">
        <v>1143.7870230000001</v>
      </c>
      <c r="H70">
        <v>5</v>
      </c>
      <c r="I70">
        <f>0.021</f>
        <v>2.1000000000000001E-2</v>
      </c>
      <c r="J70">
        <f t="shared" si="9"/>
        <v>4.8949999999999992E-3</v>
      </c>
      <c r="K70">
        <v>0.1</v>
      </c>
      <c r="L70">
        <f t="shared" si="7"/>
        <v>0.10917606070000002</v>
      </c>
      <c r="M70">
        <f t="shared" si="10"/>
        <v>204.29009193054139</v>
      </c>
      <c r="N70" s="5">
        <f t="shared" si="8"/>
        <v>22.303587477017373</v>
      </c>
      <c r="O70" s="19">
        <v>24.3</v>
      </c>
      <c r="P70">
        <f t="shared" si="11"/>
        <v>9.1784310605009758E-2</v>
      </c>
      <c r="Q70">
        <v>2</v>
      </c>
      <c r="R70">
        <f t="shared" si="12"/>
        <v>0.18356862121001952</v>
      </c>
    </row>
    <row r="71" spans="1:18">
      <c r="A71" t="s">
        <v>63</v>
      </c>
      <c r="B71" t="s">
        <v>15</v>
      </c>
      <c r="C71">
        <v>0.68981990900000001</v>
      </c>
      <c r="D71">
        <v>8.0965663290000003E-3</v>
      </c>
      <c r="E71" t="s">
        <v>8</v>
      </c>
      <c r="F71">
        <v>1.1737217529999999</v>
      </c>
      <c r="G71">
        <v>9143.6331570000002</v>
      </c>
      <c r="H71">
        <v>5</v>
      </c>
      <c r="I71">
        <f>0.021</f>
        <v>2.1000000000000001E-2</v>
      </c>
      <c r="J71">
        <f t="shared" si="9"/>
        <v>4.8949999999999992E-3</v>
      </c>
      <c r="K71">
        <v>0.1</v>
      </c>
      <c r="L71">
        <f t="shared" si="7"/>
        <v>6.8981990899999998E-2</v>
      </c>
      <c r="M71">
        <f t="shared" si="10"/>
        <v>204.29009193054139</v>
      </c>
      <c r="N71" s="5">
        <f t="shared" si="8"/>
        <v>14.092337262512769</v>
      </c>
      <c r="O71" s="18">
        <v>22.99</v>
      </c>
      <c r="P71">
        <f t="shared" si="11"/>
        <v>6.1297682742552283E-2</v>
      </c>
      <c r="Q71">
        <v>1</v>
      </c>
      <c r="R71">
        <f t="shared" si="12"/>
        <v>6.1297682742552283E-2</v>
      </c>
    </row>
    <row r="72" spans="1:18">
      <c r="A72" t="s">
        <v>64</v>
      </c>
      <c r="B72" t="s">
        <v>9</v>
      </c>
      <c r="C72">
        <v>13.829057430000001</v>
      </c>
      <c r="D72">
        <v>0.2043287972</v>
      </c>
      <c r="E72" t="s">
        <v>8</v>
      </c>
      <c r="F72">
        <v>1.4775323499999999</v>
      </c>
      <c r="G72">
        <v>56880.966590000004</v>
      </c>
      <c r="H72">
        <v>5</v>
      </c>
      <c r="I72">
        <f>0.016</f>
        <v>1.6E-2</v>
      </c>
      <c r="J72">
        <f t="shared" si="9"/>
        <v>4.9199999999999999E-3</v>
      </c>
      <c r="K72">
        <v>0.1</v>
      </c>
      <c r="L72">
        <f t="shared" si="7"/>
        <v>1.3829057430000002</v>
      </c>
      <c r="M72">
        <f t="shared" si="10"/>
        <v>203.2520325203252</v>
      </c>
      <c r="N72" s="5">
        <f t="shared" si="8"/>
        <v>281.07840304878056</v>
      </c>
      <c r="O72" s="19">
        <v>26.98</v>
      </c>
      <c r="P72">
        <f t="shared" si="11"/>
        <v>1.0418028282015588</v>
      </c>
      <c r="Q72">
        <v>3</v>
      </c>
      <c r="R72">
        <f t="shared" si="12"/>
        <v>3.1254084846046766</v>
      </c>
    </row>
    <row r="73" spans="1:18">
      <c r="A73" t="s">
        <v>64</v>
      </c>
      <c r="B73" t="s">
        <v>11</v>
      </c>
      <c r="C73">
        <v>3.1075691249999999</v>
      </c>
      <c r="D73">
        <v>1.072012638E-2</v>
      </c>
      <c r="E73" t="s">
        <v>8</v>
      </c>
      <c r="F73">
        <v>0.34496823560000001</v>
      </c>
      <c r="G73">
        <v>17330.972290000002</v>
      </c>
      <c r="H73">
        <v>5</v>
      </c>
      <c r="I73">
        <f>0.016</f>
        <v>1.6E-2</v>
      </c>
      <c r="J73">
        <f t="shared" si="9"/>
        <v>4.9199999999999999E-3</v>
      </c>
      <c r="K73">
        <v>0.1</v>
      </c>
      <c r="L73">
        <f t="shared" si="7"/>
        <v>0.31075691250000004</v>
      </c>
      <c r="M73">
        <f t="shared" si="10"/>
        <v>203.2520325203252</v>
      </c>
      <c r="N73" s="5">
        <f t="shared" si="8"/>
        <v>63.161974085365863</v>
      </c>
      <c r="O73" s="19">
        <v>40.081000000000003</v>
      </c>
      <c r="P73">
        <f t="shared" si="11"/>
        <v>0.15758582391997672</v>
      </c>
      <c r="Q73">
        <v>2</v>
      </c>
      <c r="R73">
        <f t="shared" si="12"/>
        <v>0.31517164783995344</v>
      </c>
    </row>
    <row r="74" spans="1:18">
      <c r="A74" t="s">
        <v>64</v>
      </c>
      <c r="B74" t="s">
        <v>12</v>
      </c>
      <c r="C74">
        <v>1.265202661</v>
      </c>
      <c r="D74">
        <v>1.0770724549999999E-2</v>
      </c>
      <c r="E74" t="s">
        <v>8</v>
      </c>
      <c r="F74">
        <v>0.85130429090000004</v>
      </c>
      <c r="G74">
        <v>5618.2730030000002</v>
      </c>
      <c r="H74">
        <v>5</v>
      </c>
      <c r="I74">
        <f>0.016</f>
        <v>1.6E-2</v>
      </c>
      <c r="J74">
        <f t="shared" si="9"/>
        <v>4.9199999999999999E-3</v>
      </c>
      <c r="K74">
        <v>0.1</v>
      </c>
      <c r="L74">
        <f t="shared" si="7"/>
        <v>0.1265202661</v>
      </c>
      <c r="M74">
        <f t="shared" si="10"/>
        <v>203.2520325203252</v>
      </c>
      <c r="N74" s="5">
        <f t="shared" si="8"/>
        <v>25.715501239837398</v>
      </c>
      <c r="O74" s="19">
        <v>39.1</v>
      </c>
      <c r="P74">
        <f t="shared" si="11"/>
        <v>6.576854537042813E-2</v>
      </c>
      <c r="Q74">
        <v>1</v>
      </c>
      <c r="R74">
        <f t="shared" si="12"/>
        <v>6.576854537042813E-2</v>
      </c>
    </row>
    <row r="75" spans="1:18">
      <c r="A75" t="s">
        <v>64</v>
      </c>
      <c r="B75" t="s">
        <v>14</v>
      </c>
      <c r="C75">
        <v>0.5626420097</v>
      </c>
      <c r="D75">
        <v>2.0137573919999999E-3</v>
      </c>
      <c r="E75" t="s">
        <v>8</v>
      </c>
      <c r="F75">
        <v>0.3579109553</v>
      </c>
      <c r="G75">
        <v>14423.6775</v>
      </c>
      <c r="H75">
        <v>5</v>
      </c>
      <c r="I75">
        <f>0.016</f>
        <v>1.6E-2</v>
      </c>
      <c r="J75">
        <f t="shared" si="9"/>
        <v>4.9199999999999999E-3</v>
      </c>
      <c r="K75">
        <v>0.1</v>
      </c>
      <c r="L75">
        <f t="shared" si="7"/>
        <v>5.6264200970000004E-2</v>
      </c>
      <c r="M75">
        <f t="shared" si="10"/>
        <v>203.2520325203252</v>
      </c>
      <c r="N75" s="5">
        <f t="shared" si="8"/>
        <v>11.435813205284553</v>
      </c>
      <c r="O75" s="19">
        <v>24.3</v>
      </c>
      <c r="P75">
        <f t="shared" si="11"/>
        <v>4.7060959692529027E-2</v>
      </c>
      <c r="Q75">
        <v>2</v>
      </c>
      <c r="R75">
        <f t="shared" si="12"/>
        <v>9.4121919385058053E-2</v>
      </c>
    </row>
    <row r="76" spans="1:18">
      <c r="A76" t="s">
        <v>64</v>
      </c>
      <c r="B76" t="s">
        <v>15</v>
      </c>
      <c r="C76">
        <v>0.82854801119999999</v>
      </c>
      <c r="D76">
        <v>2.3921552669999999E-2</v>
      </c>
      <c r="E76" t="s">
        <v>8</v>
      </c>
      <c r="F76">
        <v>2.8871655409999999</v>
      </c>
      <c r="G76">
        <v>10982.48828</v>
      </c>
      <c r="H76">
        <v>5</v>
      </c>
      <c r="I76">
        <f>0.016</f>
        <v>1.6E-2</v>
      </c>
      <c r="J76">
        <f t="shared" si="9"/>
        <v>4.9199999999999999E-3</v>
      </c>
      <c r="K76">
        <v>0.1</v>
      </c>
      <c r="L76">
        <f t="shared" si="7"/>
        <v>8.2854801120000002E-2</v>
      </c>
      <c r="M76">
        <f t="shared" si="10"/>
        <v>203.2520325203252</v>
      </c>
      <c r="N76" s="5">
        <f t="shared" si="8"/>
        <v>16.840406731707318</v>
      </c>
      <c r="O76" s="18">
        <v>22.99</v>
      </c>
      <c r="P76">
        <f t="shared" si="11"/>
        <v>7.3251007967408951E-2</v>
      </c>
      <c r="Q76">
        <v>1</v>
      </c>
      <c r="R76">
        <f t="shared" si="12"/>
        <v>7.3251007967408951E-2</v>
      </c>
    </row>
    <row r="77" spans="1:18">
      <c r="A77" t="s">
        <v>52</v>
      </c>
      <c r="B77" t="s">
        <v>9</v>
      </c>
      <c r="C77">
        <v>13.425815200000001</v>
      </c>
      <c r="D77">
        <v>0.1081905968</v>
      </c>
      <c r="E77" t="s">
        <v>8</v>
      </c>
      <c r="F77">
        <v>0.8058400564</v>
      </c>
      <c r="G77">
        <v>55222.371429999999</v>
      </c>
      <c r="H77">
        <v>5</v>
      </c>
      <c r="I77">
        <f>0.021</f>
        <v>2.1000000000000001E-2</v>
      </c>
      <c r="J77">
        <f t="shared" si="9"/>
        <v>4.8949999999999992E-3</v>
      </c>
      <c r="K77">
        <v>0.1</v>
      </c>
      <c r="L77">
        <f t="shared" si="7"/>
        <v>1.3425815200000002</v>
      </c>
      <c r="M77">
        <f t="shared" si="10"/>
        <v>204.29009193054139</v>
      </c>
      <c r="N77" s="5">
        <f t="shared" si="8"/>
        <v>274.27610214504602</v>
      </c>
      <c r="O77" s="19">
        <v>26.98</v>
      </c>
      <c r="P77">
        <f t="shared" si="11"/>
        <v>1.0165904453115122</v>
      </c>
      <c r="Q77">
        <v>3</v>
      </c>
      <c r="R77">
        <f t="shared" si="12"/>
        <v>3.0497713359345369</v>
      </c>
    </row>
    <row r="78" spans="1:18">
      <c r="A78" t="s">
        <v>52</v>
      </c>
      <c r="B78" t="s">
        <v>11</v>
      </c>
      <c r="C78">
        <v>79.453078390000002</v>
      </c>
      <c r="D78">
        <v>0.44341807329999999</v>
      </c>
      <c r="E78" t="s">
        <v>8</v>
      </c>
      <c r="F78">
        <v>0.55808797119999998</v>
      </c>
      <c r="G78">
        <v>443111.33380000002</v>
      </c>
      <c r="H78">
        <v>5</v>
      </c>
      <c r="I78">
        <f>0.021</f>
        <v>2.1000000000000001E-2</v>
      </c>
      <c r="J78">
        <f t="shared" si="9"/>
        <v>4.8949999999999992E-3</v>
      </c>
      <c r="K78">
        <v>0.1</v>
      </c>
      <c r="L78">
        <f t="shared" si="7"/>
        <v>7.9453078390000007</v>
      </c>
      <c r="M78">
        <f t="shared" si="10"/>
        <v>204.29009193054139</v>
      </c>
      <c r="N78" s="5">
        <f t="shared" si="8"/>
        <v>1623.1476688457612</v>
      </c>
      <c r="O78" s="19">
        <v>40.081000000000003</v>
      </c>
      <c r="P78">
        <f t="shared" si="11"/>
        <v>4.0496685932131467</v>
      </c>
      <c r="Q78">
        <v>2</v>
      </c>
      <c r="R78">
        <f t="shared" si="12"/>
        <v>8.0993371864262933</v>
      </c>
    </row>
    <row r="79" spans="1:18">
      <c r="A79" t="s">
        <v>52</v>
      </c>
      <c r="B79" t="s">
        <v>12</v>
      </c>
      <c r="C79">
        <v>4.7092272230000001</v>
      </c>
      <c r="D79">
        <v>7.0899117489999997E-2</v>
      </c>
      <c r="E79" t="s">
        <v>8</v>
      </c>
      <c r="F79">
        <v>1.505536134</v>
      </c>
      <c r="G79">
        <v>20911.84676</v>
      </c>
      <c r="H79">
        <v>5</v>
      </c>
      <c r="I79">
        <f>0.021</f>
        <v>2.1000000000000001E-2</v>
      </c>
      <c r="J79">
        <f t="shared" si="9"/>
        <v>4.8949999999999992E-3</v>
      </c>
      <c r="K79">
        <v>0.1</v>
      </c>
      <c r="L79">
        <f t="shared" si="7"/>
        <v>0.47092272230000004</v>
      </c>
      <c r="M79">
        <f t="shared" si="10"/>
        <v>204.29009193054139</v>
      </c>
      <c r="N79" s="5">
        <f t="shared" si="8"/>
        <v>96.204846230847821</v>
      </c>
      <c r="O79" s="19">
        <v>39.1</v>
      </c>
      <c r="P79">
        <f t="shared" si="11"/>
        <v>0.24604820007889466</v>
      </c>
      <c r="Q79">
        <v>1</v>
      </c>
      <c r="R79">
        <f t="shared" si="12"/>
        <v>0.24604820007889466</v>
      </c>
    </row>
    <row r="80" spans="1:18">
      <c r="A80" t="s">
        <v>52</v>
      </c>
      <c r="B80" t="s">
        <v>14</v>
      </c>
      <c r="C80">
        <v>4.4996736879999997</v>
      </c>
      <c r="D80">
        <v>3.0437597730000002E-2</v>
      </c>
      <c r="E80" t="s">
        <v>8</v>
      </c>
      <c r="F80">
        <v>0.67644011179999997</v>
      </c>
      <c r="G80">
        <v>115351.9307</v>
      </c>
      <c r="H80">
        <v>5</v>
      </c>
      <c r="I80">
        <f>0.021</f>
        <v>2.1000000000000001E-2</v>
      </c>
      <c r="J80">
        <f t="shared" si="9"/>
        <v>4.8949999999999992E-3</v>
      </c>
      <c r="K80">
        <v>0.1</v>
      </c>
      <c r="L80">
        <f t="shared" si="7"/>
        <v>0.44996736879999999</v>
      </c>
      <c r="M80">
        <f t="shared" si="10"/>
        <v>204.29009193054139</v>
      </c>
      <c r="N80" s="5">
        <f t="shared" si="8"/>
        <v>91.92387513789582</v>
      </c>
      <c r="O80" s="19">
        <v>24.3</v>
      </c>
      <c r="P80">
        <f t="shared" si="11"/>
        <v>0.37828755200780168</v>
      </c>
      <c r="Q80">
        <v>2</v>
      </c>
      <c r="R80">
        <f t="shared" si="12"/>
        <v>0.75657510401560335</v>
      </c>
    </row>
    <row r="81" spans="1:18">
      <c r="A81" t="s">
        <v>52</v>
      </c>
      <c r="B81" t="s">
        <v>15</v>
      </c>
      <c r="C81">
        <v>1.2792018000000001</v>
      </c>
      <c r="D81">
        <v>2.0762608790000001E-2</v>
      </c>
      <c r="E81" t="s">
        <v>8</v>
      </c>
      <c r="F81">
        <v>1.6230909609999999</v>
      </c>
      <c r="G81">
        <v>16955.95016</v>
      </c>
      <c r="H81">
        <v>5</v>
      </c>
      <c r="I81">
        <f>0.021</f>
        <v>2.1000000000000001E-2</v>
      </c>
      <c r="J81">
        <f t="shared" si="9"/>
        <v>4.8949999999999992E-3</v>
      </c>
      <c r="K81">
        <v>0.1</v>
      </c>
      <c r="L81">
        <f t="shared" si="7"/>
        <v>0.12792018000000002</v>
      </c>
      <c r="M81">
        <f t="shared" si="10"/>
        <v>204.29009193054139</v>
      </c>
      <c r="N81" s="5">
        <f t="shared" si="8"/>
        <v>26.132825331971407</v>
      </c>
      <c r="O81" s="18">
        <v>22.99</v>
      </c>
      <c r="P81">
        <f t="shared" si="11"/>
        <v>0.11367040161797046</v>
      </c>
      <c r="Q81">
        <v>1</v>
      </c>
      <c r="R81">
        <f t="shared" si="12"/>
        <v>0.11367040161797046</v>
      </c>
    </row>
    <row r="82" spans="1:18">
      <c r="A82" t="s">
        <v>53</v>
      </c>
      <c r="B82" t="s">
        <v>7</v>
      </c>
      <c r="C82">
        <v>14.20960232</v>
      </c>
      <c r="D82">
        <v>0.29200777750000001</v>
      </c>
      <c r="E82" t="s">
        <v>8</v>
      </c>
      <c r="F82">
        <v>2.055003165</v>
      </c>
      <c r="G82">
        <v>38155.537210000002</v>
      </c>
      <c r="H82">
        <v>5</v>
      </c>
      <c r="I82">
        <f>0.016</f>
        <v>1.6E-2</v>
      </c>
      <c r="J82">
        <f t="shared" si="9"/>
        <v>4.9199999999999999E-3</v>
      </c>
      <c r="K82">
        <v>0.1</v>
      </c>
      <c r="L82">
        <f t="shared" si="7"/>
        <v>1.4209602320000001</v>
      </c>
      <c r="M82">
        <f t="shared" si="10"/>
        <v>203.2520325203252</v>
      </c>
      <c r="N82" s="5">
        <f t="shared" si="8"/>
        <v>288.81305528455289</v>
      </c>
      <c r="O82" s="19">
        <v>26.98</v>
      </c>
      <c r="P82">
        <f t="shared" si="11"/>
        <v>1.070470923960537</v>
      </c>
      <c r="Q82">
        <v>3</v>
      </c>
      <c r="R82">
        <f t="shared" si="12"/>
        <v>3.2114127718816112</v>
      </c>
    </row>
    <row r="83" spans="1:18">
      <c r="A83" t="s">
        <v>53</v>
      </c>
      <c r="B83" t="s">
        <v>11</v>
      </c>
      <c r="C83">
        <v>26.951346990000001</v>
      </c>
      <c r="D83">
        <v>0.38192129759999999</v>
      </c>
      <c r="E83" t="s">
        <v>8</v>
      </c>
      <c r="F83">
        <v>1.417076845</v>
      </c>
      <c r="G83">
        <v>150308.17629999999</v>
      </c>
      <c r="H83">
        <v>5</v>
      </c>
      <c r="I83">
        <f>0.016</f>
        <v>1.6E-2</v>
      </c>
      <c r="J83">
        <f t="shared" si="9"/>
        <v>4.9199999999999999E-3</v>
      </c>
      <c r="K83">
        <v>0.1</v>
      </c>
      <c r="L83">
        <f t="shared" si="7"/>
        <v>2.6951346990000005</v>
      </c>
      <c r="M83">
        <f t="shared" si="10"/>
        <v>203.2520325203252</v>
      </c>
      <c r="N83" s="5">
        <f t="shared" si="8"/>
        <v>547.79160548780499</v>
      </c>
      <c r="O83" s="19">
        <v>40.081000000000003</v>
      </c>
      <c r="P83">
        <f t="shared" si="11"/>
        <v>1.3667114230877597</v>
      </c>
      <c r="Q83">
        <v>2</v>
      </c>
      <c r="R83">
        <f t="shared" si="12"/>
        <v>2.7334228461755194</v>
      </c>
    </row>
    <row r="84" spans="1:18">
      <c r="A84" t="s">
        <v>53</v>
      </c>
      <c r="B84" t="s">
        <v>12</v>
      </c>
      <c r="C84">
        <v>2.168551812</v>
      </c>
      <c r="D84">
        <v>1.198713416E-3</v>
      </c>
      <c r="E84" t="s">
        <v>8</v>
      </c>
      <c r="F84">
        <v>5.5277139740000002E-2</v>
      </c>
      <c r="G84">
        <v>9629.6952839999994</v>
      </c>
      <c r="H84">
        <v>5</v>
      </c>
      <c r="I84">
        <f>0.016</f>
        <v>1.6E-2</v>
      </c>
      <c r="J84">
        <f t="shared" si="9"/>
        <v>4.9199999999999999E-3</v>
      </c>
      <c r="K84">
        <v>0.1</v>
      </c>
      <c r="L84">
        <f t="shared" si="7"/>
        <v>0.21685518120000002</v>
      </c>
      <c r="M84">
        <f t="shared" si="10"/>
        <v>203.2520325203252</v>
      </c>
      <c r="N84" s="5">
        <f t="shared" si="8"/>
        <v>44.07625634146342</v>
      </c>
      <c r="O84" s="19">
        <v>39.1</v>
      </c>
      <c r="P84">
        <f t="shared" si="11"/>
        <v>0.11272699831576323</v>
      </c>
      <c r="Q84">
        <v>1</v>
      </c>
      <c r="R84">
        <f t="shared" si="12"/>
        <v>0.11272699831576323</v>
      </c>
    </row>
    <row r="85" spans="1:18">
      <c r="A85" t="s">
        <v>53</v>
      </c>
      <c r="B85" t="s">
        <v>13</v>
      </c>
      <c r="C85">
        <v>1.823478712</v>
      </c>
      <c r="D85">
        <v>3.8201843740000001E-3</v>
      </c>
      <c r="E85" t="s">
        <v>8</v>
      </c>
      <c r="F85">
        <v>0.2094998065</v>
      </c>
      <c r="G85">
        <v>1910.374192</v>
      </c>
      <c r="H85">
        <v>5</v>
      </c>
      <c r="I85">
        <f>0.016</f>
        <v>1.6E-2</v>
      </c>
      <c r="J85">
        <f t="shared" si="9"/>
        <v>4.9199999999999999E-3</v>
      </c>
      <c r="K85">
        <v>0.1</v>
      </c>
      <c r="L85">
        <f t="shared" si="7"/>
        <v>0.18234787120000001</v>
      </c>
      <c r="M85">
        <f t="shared" si="10"/>
        <v>203.2520325203252</v>
      </c>
      <c r="N85" s="5">
        <f t="shared" si="8"/>
        <v>37.062575447154472</v>
      </c>
      <c r="O85" s="19">
        <v>24.3</v>
      </c>
      <c r="P85">
        <f t="shared" si="11"/>
        <v>0.15252088661380442</v>
      </c>
      <c r="Q85">
        <v>2</v>
      </c>
      <c r="R85">
        <f t="shared" si="12"/>
        <v>0.30504177322760884</v>
      </c>
    </row>
    <row r="86" spans="1:18">
      <c r="A86" t="s">
        <v>53</v>
      </c>
      <c r="B86" t="s">
        <v>15</v>
      </c>
      <c r="C86">
        <v>1.3881070040000001</v>
      </c>
      <c r="D86">
        <v>4.7054694719999998E-2</v>
      </c>
      <c r="E86" t="s">
        <v>8</v>
      </c>
      <c r="F86">
        <v>3.3898463579999998</v>
      </c>
      <c r="G86">
        <v>18399.49973</v>
      </c>
      <c r="H86">
        <v>5</v>
      </c>
      <c r="I86">
        <f>0.016</f>
        <v>1.6E-2</v>
      </c>
      <c r="J86">
        <f t="shared" si="9"/>
        <v>4.9199999999999999E-3</v>
      </c>
      <c r="K86">
        <v>0.1</v>
      </c>
      <c r="L86">
        <f t="shared" si="7"/>
        <v>0.13881070040000001</v>
      </c>
      <c r="M86">
        <f t="shared" si="10"/>
        <v>203.2520325203252</v>
      </c>
      <c r="N86" s="5">
        <f t="shared" si="8"/>
        <v>28.213556991869922</v>
      </c>
      <c r="O86" s="18">
        <v>22.99</v>
      </c>
      <c r="P86">
        <f t="shared" si="11"/>
        <v>0.12272099604989092</v>
      </c>
      <c r="Q86">
        <v>1</v>
      </c>
      <c r="R86">
        <f t="shared" si="12"/>
        <v>0.12272099604989092</v>
      </c>
    </row>
    <row r="87" spans="1:18">
      <c r="A87" t="s">
        <v>51</v>
      </c>
      <c r="B87" t="s">
        <v>7</v>
      </c>
      <c r="C87">
        <v>24.082284959999999</v>
      </c>
      <c r="D87">
        <v>4.5773288910000001E-2</v>
      </c>
      <c r="E87" t="s">
        <v>8</v>
      </c>
      <c r="F87">
        <v>0.1900703732</v>
      </c>
      <c r="G87">
        <v>64665.604209999998</v>
      </c>
      <c r="H87">
        <v>5</v>
      </c>
      <c r="I87">
        <f>0.021</f>
        <v>2.1000000000000001E-2</v>
      </c>
      <c r="J87">
        <f t="shared" si="9"/>
        <v>4.8949999999999992E-3</v>
      </c>
      <c r="K87">
        <v>0.1</v>
      </c>
      <c r="L87">
        <f t="shared" si="7"/>
        <v>2.408228496</v>
      </c>
      <c r="M87">
        <f t="shared" si="10"/>
        <v>204.29009193054139</v>
      </c>
      <c r="N87" s="5">
        <f t="shared" si="8"/>
        <v>491.97722083758941</v>
      </c>
      <c r="O87" s="19">
        <v>26.98</v>
      </c>
      <c r="P87">
        <f t="shared" si="11"/>
        <v>1.8234885872408799</v>
      </c>
      <c r="Q87">
        <v>3</v>
      </c>
      <c r="R87">
        <f t="shared" si="12"/>
        <v>5.4704657617226395</v>
      </c>
    </row>
    <row r="88" spans="1:18">
      <c r="A88" t="s">
        <v>51</v>
      </c>
      <c r="B88" t="s">
        <v>10</v>
      </c>
      <c r="C88">
        <v>28.134804379999999</v>
      </c>
      <c r="D88">
        <v>8.2558729600000005E-2</v>
      </c>
      <c r="E88" t="s">
        <v>8</v>
      </c>
      <c r="F88">
        <v>0.29343985649999998</v>
      </c>
      <c r="G88">
        <v>214583.14939999999</v>
      </c>
      <c r="H88">
        <v>5</v>
      </c>
      <c r="I88">
        <f>0.021</f>
        <v>2.1000000000000001E-2</v>
      </c>
      <c r="J88">
        <f t="shared" si="9"/>
        <v>4.8949999999999992E-3</v>
      </c>
      <c r="K88">
        <v>0.1</v>
      </c>
      <c r="L88">
        <f t="shared" si="7"/>
        <v>2.813480438</v>
      </c>
      <c r="M88">
        <f t="shared" si="10"/>
        <v>204.29009193054139</v>
      </c>
      <c r="N88" s="5">
        <f t="shared" si="8"/>
        <v>574.76617732379987</v>
      </c>
      <c r="O88" s="19">
        <v>40.081000000000003</v>
      </c>
      <c r="P88">
        <f t="shared" si="11"/>
        <v>1.4340115698804916</v>
      </c>
      <c r="Q88">
        <v>2</v>
      </c>
      <c r="R88">
        <f t="shared" si="12"/>
        <v>2.8680231397609832</v>
      </c>
    </row>
    <row r="89" spans="1:18">
      <c r="A89" t="s">
        <v>51</v>
      </c>
      <c r="B89" t="s">
        <v>12</v>
      </c>
      <c r="C89">
        <v>4.5609281160000004</v>
      </c>
      <c r="D89">
        <v>9.7776262959999999E-3</v>
      </c>
      <c r="E89" t="s">
        <v>8</v>
      </c>
      <c r="F89">
        <v>0.2143779961</v>
      </c>
      <c r="G89">
        <v>20253.308089999999</v>
      </c>
      <c r="H89">
        <v>5</v>
      </c>
      <c r="I89">
        <f>0.021</f>
        <v>2.1000000000000001E-2</v>
      </c>
      <c r="J89">
        <f t="shared" si="9"/>
        <v>4.8949999999999992E-3</v>
      </c>
      <c r="K89">
        <v>0.1</v>
      </c>
      <c r="L89">
        <f t="shared" si="7"/>
        <v>0.45609281160000004</v>
      </c>
      <c r="M89">
        <f t="shared" si="10"/>
        <v>204.29009193054139</v>
      </c>
      <c r="N89" s="5">
        <f t="shared" si="8"/>
        <v>93.175242410623099</v>
      </c>
      <c r="O89" s="19">
        <v>39.1</v>
      </c>
      <c r="P89">
        <f t="shared" si="11"/>
        <v>0.23829985271259105</v>
      </c>
      <c r="Q89">
        <v>1</v>
      </c>
      <c r="R89">
        <f t="shared" si="12"/>
        <v>0.23829985271259105</v>
      </c>
    </row>
    <row r="90" spans="1:18">
      <c r="A90" t="s">
        <v>51</v>
      </c>
      <c r="B90" t="s">
        <v>14</v>
      </c>
      <c r="C90">
        <v>2.6553572449999998</v>
      </c>
      <c r="D90">
        <v>9.0015038319999994E-3</v>
      </c>
      <c r="E90" t="s">
        <v>8</v>
      </c>
      <c r="F90">
        <v>0.33899407879999999</v>
      </c>
      <c r="G90">
        <v>68071.732810000001</v>
      </c>
      <c r="H90">
        <v>5</v>
      </c>
      <c r="I90">
        <f>0.021</f>
        <v>2.1000000000000001E-2</v>
      </c>
      <c r="J90">
        <f t="shared" si="9"/>
        <v>4.8949999999999992E-3</v>
      </c>
      <c r="K90">
        <v>0.1</v>
      </c>
      <c r="L90">
        <f t="shared" si="7"/>
        <v>0.26553572450000001</v>
      </c>
      <c r="M90">
        <f t="shared" si="10"/>
        <v>204.29009193054139</v>
      </c>
      <c r="N90" s="5">
        <f t="shared" si="8"/>
        <v>54.246317568947916</v>
      </c>
      <c r="O90" s="19">
        <v>24.3</v>
      </c>
      <c r="P90">
        <f t="shared" si="11"/>
        <v>0.22323587476933299</v>
      </c>
      <c r="Q90">
        <v>2</v>
      </c>
      <c r="R90">
        <f t="shared" si="12"/>
        <v>0.44647174953866597</v>
      </c>
    </row>
    <row r="91" spans="1:18">
      <c r="A91" t="s">
        <v>51</v>
      </c>
      <c r="B91" t="s">
        <v>15</v>
      </c>
      <c r="C91">
        <v>0.71787760379999999</v>
      </c>
      <c r="D91">
        <v>8.4012127589999999E-3</v>
      </c>
      <c r="E91" t="s">
        <v>8</v>
      </c>
      <c r="F91">
        <v>1.170284839</v>
      </c>
      <c r="G91">
        <v>9515.5407599999999</v>
      </c>
      <c r="H91">
        <v>5</v>
      </c>
      <c r="I91">
        <f>0.021</f>
        <v>2.1000000000000001E-2</v>
      </c>
      <c r="J91">
        <f t="shared" si="9"/>
        <v>4.8949999999999992E-3</v>
      </c>
      <c r="K91">
        <v>0.1</v>
      </c>
      <c r="L91">
        <f t="shared" si="7"/>
        <v>7.1787760379999996E-2</v>
      </c>
      <c r="M91">
        <f t="shared" si="10"/>
        <v>204.29009193054139</v>
      </c>
      <c r="N91" s="5">
        <f t="shared" si="8"/>
        <v>14.665528167517877</v>
      </c>
      <c r="O91" s="18">
        <v>22.99</v>
      </c>
      <c r="P91">
        <f t="shared" si="11"/>
        <v>6.3790901120129959E-2</v>
      </c>
      <c r="Q91">
        <v>1</v>
      </c>
      <c r="R91">
        <f t="shared" si="12"/>
        <v>6.3790901120129959E-2</v>
      </c>
    </row>
    <row r="92" spans="1:18">
      <c r="A92" t="s">
        <v>74</v>
      </c>
      <c r="B92" t="s">
        <v>7</v>
      </c>
      <c r="C92">
        <v>23.47523451</v>
      </c>
      <c r="D92">
        <v>0.16084225499999999</v>
      </c>
      <c r="E92" t="s">
        <v>8</v>
      </c>
      <c r="F92">
        <v>0.6851571809</v>
      </c>
      <c r="G92">
        <v>63035.556069999999</v>
      </c>
      <c r="H92">
        <v>5</v>
      </c>
      <c r="I92">
        <f>0.016</f>
        <v>1.6E-2</v>
      </c>
      <c r="J92">
        <f t="shared" si="9"/>
        <v>4.9199999999999999E-3</v>
      </c>
      <c r="K92">
        <v>0.1</v>
      </c>
      <c r="L92">
        <f t="shared" si="7"/>
        <v>2.3475234510000003</v>
      </c>
      <c r="M92">
        <f t="shared" si="10"/>
        <v>203.2520325203252</v>
      </c>
      <c r="N92" s="5">
        <f t="shared" si="8"/>
        <v>477.13891280487809</v>
      </c>
      <c r="O92" s="19">
        <v>26.98</v>
      </c>
      <c r="P92">
        <f t="shared" si="11"/>
        <v>1.7684911519824984</v>
      </c>
      <c r="Q92">
        <v>3</v>
      </c>
      <c r="R92">
        <f t="shared" si="12"/>
        <v>5.305473455947495</v>
      </c>
    </row>
    <row r="93" spans="1:18">
      <c r="A93" t="s">
        <v>74</v>
      </c>
      <c r="B93" t="s">
        <v>11</v>
      </c>
      <c r="C93">
        <v>26.682136310000001</v>
      </c>
      <c r="D93">
        <v>0.16854022239999999</v>
      </c>
      <c r="E93" t="s">
        <v>8</v>
      </c>
      <c r="F93">
        <v>0.63165940119999997</v>
      </c>
      <c r="G93">
        <v>148806.78320000001</v>
      </c>
      <c r="H93">
        <v>5</v>
      </c>
      <c r="I93">
        <f>0.016</f>
        <v>1.6E-2</v>
      </c>
      <c r="J93">
        <f t="shared" si="9"/>
        <v>4.9199999999999999E-3</v>
      </c>
      <c r="K93">
        <v>0.1</v>
      </c>
      <c r="L93">
        <f t="shared" si="7"/>
        <v>2.6682136310000004</v>
      </c>
      <c r="M93">
        <f t="shared" si="10"/>
        <v>203.2520325203252</v>
      </c>
      <c r="N93" s="5">
        <f t="shared" si="8"/>
        <v>542.31984369918712</v>
      </c>
      <c r="O93" s="19">
        <v>40.081000000000003</v>
      </c>
      <c r="P93">
        <f t="shared" si="11"/>
        <v>1.3530596634295231</v>
      </c>
      <c r="Q93">
        <v>2</v>
      </c>
      <c r="R93">
        <f t="shared" si="12"/>
        <v>2.7061193268590462</v>
      </c>
    </row>
    <row r="94" spans="1:18">
      <c r="A94" t="s">
        <v>74</v>
      </c>
      <c r="B94" t="s">
        <v>12</v>
      </c>
      <c r="C94">
        <v>4.4696177859999997</v>
      </c>
      <c r="D94">
        <v>3.1107331299999999E-2</v>
      </c>
      <c r="E94" t="s">
        <v>8</v>
      </c>
      <c r="F94">
        <v>0.69597296210000004</v>
      </c>
      <c r="G94">
        <v>19847.834429999999</v>
      </c>
      <c r="H94">
        <v>5</v>
      </c>
      <c r="I94">
        <f>0.016</f>
        <v>1.6E-2</v>
      </c>
      <c r="J94">
        <f t="shared" si="9"/>
        <v>4.9199999999999999E-3</v>
      </c>
      <c r="K94">
        <v>0.1</v>
      </c>
      <c r="L94">
        <f t="shared" si="7"/>
        <v>0.44696177859999997</v>
      </c>
      <c r="M94">
        <f t="shared" si="10"/>
        <v>203.2520325203252</v>
      </c>
      <c r="N94" s="5">
        <f t="shared" si="8"/>
        <v>90.845889959349591</v>
      </c>
      <c r="O94" s="19">
        <v>39.1</v>
      </c>
      <c r="P94">
        <f t="shared" si="11"/>
        <v>0.23234242956355394</v>
      </c>
      <c r="Q94">
        <v>1</v>
      </c>
      <c r="R94">
        <f t="shared" si="12"/>
        <v>0.23234242956355394</v>
      </c>
    </row>
    <row r="95" spans="1:18">
      <c r="A95" t="s">
        <v>74</v>
      </c>
      <c r="B95" t="s">
        <v>14</v>
      </c>
      <c r="C95">
        <v>2.591482332</v>
      </c>
      <c r="D95">
        <v>2.283441269E-2</v>
      </c>
      <c r="E95" t="s">
        <v>8</v>
      </c>
      <c r="F95">
        <v>0.88113325750000004</v>
      </c>
      <c r="G95">
        <v>66434.259730000005</v>
      </c>
      <c r="H95">
        <v>5</v>
      </c>
      <c r="I95">
        <f>0.016</f>
        <v>1.6E-2</v>
      </c>
      <c r="J95">
        <f t="shared" si="9"/>
        <v>4.9199999999999999E-3</v>
      </c>
      <c r="K95">
        <v>0.1</v>
      </c>
      <c r="L95">
        <f t="shared" si="7"/>
        <v>0.25914823320000002</v>
      </c>
      <c r="M95">
        <f t="shared" si="10"/>
        <v>203.2520325203252</v>
      </c>
      <c r="N95" s="5">
        <f t="shared" si="8"/>
        <v>52.672405121951222</v>
      </c>
      <c r="O95" s="19">
        <v>24.3</v>
      </c>
      <c r="P95">
        <f t="shared" si="11"/>
        <v>0.21675886881461409</v>
      </c>
      <c r="Q95">
        <v>2</v>
      </c>
      <c r="R95">
        <f t="shared" si="12"/>
        <v>0.43351773762922818</v>
      </c>
    </row>
    <row r="96" spans="1:18">
      <c r="A96" t="s">
        <v>74</v>
      </c>
      <c r="B96" t="s">
        <v>15</v>
      </c>
      <c r="C96">
        <v>0.6978190662</v>
      </c>
      <c r="D96">
        <v>4.2805705010000002E-3</v>
      </c>
      <c r="E96" t="s">
        <v>8</v>
      </c>
      <c r="F96">
        <v>0.61342125889999999</v>
      </c>
      <c r="G96">
        <v>9249.6628010000004</v>
      </c>
      <c r="H96">
        <v>5</v>
      </c>
      <c r="I96">
        <f>0.016</f>
        <v>1.6E-2</v>
      </c>
      <c r="J96">
        <f t="shared" si="9"/>
        <v>4.9199999999999999E-3</v>
      </c>
      <c r="K96">
        <v>0.1</v>
      </c>
      <c r="L96">
        <f t="shared" si="7"/>
        <v>6.978190662E-2</v>
      </c>
      <c r="M96">
        <f t="shared" si="10"/>
        <v>203.2520325203252</v>
      </c>
      <c r="N96" s="5">
        <f t="shared" si="8"/>
        <v>14.183314353658536</v>
      </c>
      <c r="O96" s="18">
        <v>22.99</v>
      </c>
      <c r="P96">
        <f t="shared" si="11"/>
        <v>6.1693407366935779E-2</v>
      </c>
      <c r="Q96">
        <v>1</v>
      </c>
      <c r="R96">
        <f t="shared" si="12"/>
        <v>6.1693407366935779E-2</v>
      </c>
    </row>
    <row r="97" spans="1:18">
      <c r="A97" t="s">
        <v>67</v>
      </c>
      <c r="B97" t="s">
        <v>9</v>
      </c>
      <c r="C97">
        <v>30.28616212</v>
      </c>
      <c r="D97">
        <v>0.15754644600000001</v>
      </c>
      <c r="E97" t="s">
        <v>8</v>
      </c>
      <c r="F97">
        <v>0.52019283699999996</v>
      </c>
      <c r="G97">
        <v>124571.48179999999</v>
      </c>
      <c r="H97">
        <v>5</v>
      </c>
      <c r="I97">
        <f>0.021</f>
        <v>2.1000000000000001E-2</v>
      </c>
      <c r="J97">
        <f t="shared" si="9"/>
        <v>4.8949999999999992E-3</v>
      </c>
      <c r="K97">
        <v>0.1</v>
      </c>
      <c r="L97">
        <f t="shared" si="7"/>
        <v>3.0286162120000002</v>
      </c>
      <c r="M97">
        <f t="shared" si="10"/>
        <v>204.29009193054139</v>
      </c>
      <c r="N97" s="5">
        <f t="shared" si="8"/>
        <v>618.71628437180811</v>
      </c>
      <c r="O97" s="19">
        <v>26.98</v>
      </c>
      <c r="P97">
        <f t="shared" si="11"/>
        <v>2.2932404906293851</v>
      </c>
      <c r="Q97">
        <v>3</v>
      </c>
      <c r="R97">
        <f t="shared" si="12"/>
        <v>6.8797214718881552</v>
      </c>
    </row>
    <row r="98" spans="1:18">
      <c r="A98" t="s">
        <v>67</v>
      </c>
      <c r="B98" t="s">
        <v>11</v>
      </c>
      <c r="C98">
        <v>7.8673925379999998</v>
      </c>
      <c r="D98">
        <v>2.8432165700000001E-2</v>
      </c>
      <c r="E98" t="s">
        <v>8</v>
      </c>
      <c r="F98">
        <v>0.36139248880000002</v>
      </c>
      <c r="G98">
        <v>43876.598259999999</v>
      </c>
      <c r="H98">
        <v>5</v>
      </c>
      <c r="I98">
        <f>0.021</f>
        <v>2.1000000000000001E-2</v>
      </c>
      <c r="J98">
        <f t="shared" si="9"/>
        <v>4.8949999999999992E-3</v>
      </c>
      <c r="K98">
        <v>0.1</v>
      </c>
      <c r="L98">
        <f t="shared" si="7"/>
        <v>0.78673925379999998</v>
      </c>
      <c r="M98">
        <f t="shared" si="10"/>
        <v>204.29009193054139</v>
      </c>
      <c r="N98" s="5">
        <f t="shared" si="8"/>
        <v>160.72303448416753</v>
      </c>
      <c r="O98" s="19">
        <v>40.081000000000003</v>
      </c>
      <c r="P98">
        <f t="shared" si="11"/>
        <v>0.40099557018080267</v>
      </c>
      <c r="Q98">
        <v>2</v>
      </c>
      <c r="R98">
        <f t="shared" si="12"/>
        <v>0.80199114036160535</v>
      </c>
    </row>
    <row r="99" spans="1:18">
      <c r="A99" t="s">
        <v>67</v>
      </c>
      <c r="B99" t="s">
        <v>12</v>
      </c>
      <c r="C99">
        <v>2.3953737780000002</v>
      </c>
      <c r="D99">
        <v>5.5522842509999996E-3</v>
      </c>
      <c r="E99" t="s">
        <v>8</v>
      </c>
      <c r="F99">
        <v>0.2317919776</v>
      </c>
      <c r="G99">
        <v>10636.923430000001</v>
      </c>
      <c r="H99">
        <v>5</v>
      </c>
      <c r="I99">
        <f>0.021</f>
        <v>2.1000000000000001E-2</v>
      </c>
      <c r="J99">
        <f t="shared" si="9"/>
        <v>4.8949999999999992E-3</v>
      </c>
      <c r="K99">
        <v>0.1</v>
      </c>
      <c r="L99">
        <f t="shared" si="7"/>
        <v>0.23953737780000003</v>
      </c>
      <c r="M99">
        <f t="shared" si="10"/>
        <v>204.29009193054139</v>
      </c>
      <c r="N99" s="5">
        <f t="shared" si="8"/>
        <v>48.935112931562834</v>
      </c>
      <c r="O99" s="19">
        <v>39.1</v>
      </c>
      <c r="P99">
        <f t="shared" si="11"/>
        <v>0.12515374151294842</v>
      </c>
      <c r="Q99">
        <v>1</v>
      </c>
      <c r="R99">
        <f t="shared" si="12"/>
        <v>0.12515374151294842</v>
      </c>
    </row>
    <row r="100" spans="1:18">
      <c r="A100" t="s">
        <v>67</v>
      </c>
      <c r="B100" t="s">
        <v>14</v>
      </c>
      <c r="C100">
        <v>1.1561741560000001</v>
      </c>
      <c r="D100">
        <v>3.4527344810000001E-3</v>
      </c>
      <c r="E100" t="s">
        <v>8</v>
      </c>
      <c r="F100">
        <v>0.29863446290000001</v>
      </c>
      <c r="G100">
        <v>29639.242839999999</v>
      </c>
      <c r="H100">
        <v>5</v>
      </c>
      <c r="I100">
        <f>0.021</f>
        <v>2.1000000000000001E-2</v>
      </c>
      <c r="J100">
        <f t="shared" si="9"/>
        <v>4.8949999999999992E-3</v>
      </c>
      <c r="K100">
        <v>0.1</v>
      </c>
      <c r="L100">
        <f t="shared" si="7"/>
        <v>0.11561741560000001</v>
      </c>
      <c r="M100">
        <f t="shared" si="10"/>
        <v>204.29009193054139</v>
      </c>
      <c r="N100" s="5">
        <f t="shared" si="8"/>
        <v>23.619492461695611</v>
      </c>
      <c r="O100" s="19">
        <v>24.3</v>
      </c>
      <c r="P100">
        <f t="shared" si="11"/>
        <v>9.7199557455537489E-2</v>
      </c>
      <c r="Q100">
        <v>2</v>
      </c>
      <c r="R100">
        <f t="shared" si="12"/>
        <v>0.19439911491107498</v>
      </c>
    </row>
    <row r="101" spans="1:18">
      <c r="A101" t="s">
        <v>67</v>
      </c>
      <c r="B101" t="s">
        <v>15</v>
      </c>
      <c r="C101">
        <v>0.69447665079999998</v>
      </c>
      <c r="D101">
        <v>2.9805776629999998E-3</v>
      </c>
      <c r="E101" t="s">
        <v>8</v>
      </c>
      <c r="F101">
        <v>0.42918327909999998</v>
      </c>
      <c r="G101">
        <v>9205.3587439999992</v>
      </c>
      <c r="H101">
        <v>5</v>
      </c>
      <c r="I101">
        <f>0.021</f>
        <v>2.1000000000000001E-2</v>
      </c>
      <c r="J101">
        <f t="shared" si="9"/>
        <v>4.8949999999999992E-3</v>
      </c>
      <c r="K101">
        <v>0.1</v>
      </c>
      <c r="L101">
        <f t="shared" si="7"/>
        <v>6.9447665079999998E-2</v>
      </c>
      <c r="M101">
        <f t="shared" si="10"/>
        <v>204.29009193054139</v>
      </c>
      <c r="N101" s="5">
        <f t="shared" si="8"/>
        <v>14.187469883554648</v>
      </c>
      <c r="O101" s="18">
        <v>22.99</v>
      </c>
      <c r="P101">
        <f t="shared" si="11"/>
        <v>6.1711482747084156E-2</v>
      </c>
      <c r="Q101">
        <v>1</v>
      </c>
      <c r="R101">
        <f t="shared" si="12"/>
        <v>6.1711482747084156E-2</v>
      </c>
    </row>
    <row r="102" spans="1:18">
      <c r="A102" t="s">
        <v>68</v>
      </c>
      <c r="B102" t="s">
        <v>9</v>
      </c>
      <c r="C102">
        <v>17.50207649</v>
      </c>
      <c r="D102">
        <v>0.101686047</v>
      </c>
      <c r="E102" t="s">
        <v>8</v>
      </c>
      <c r="F102">
        <v>0.58099418729999996</v>
      </c>
      <c r="G102">
        <v>71988.639360000001</v>
      </c>
      <c r="H102">
        <v>5</v>
      </c>
      <c r="I102">
        <f>0.016</f>
        <v>1.6E-2</v>
      </c>
      <c r="J102">
        <f t="shared" si="9"/>
        <v>4.9199999999999999E-3</v>
      </c>
      <c r="K102">
        <v>0.1</v>
      </c>
      <c r="L102">
        <f t="shared" si="7"/>
        <v>1.750207649</v>
      </c>
      <c r="M102">
        <f t="shared" si="10"/>
        <v>203.2520325203252</v>
      </c>
      <c r="N102" s="5">
        <f t="shared" si="8"/>
        <v>355.73326199186994</v>
      </c>
      <c r="O102" s="19">
        <v>26.98</v>
      </c>
      <c r="P102">
        <f t="shared" si="11"/>
        <v>1.3185072720232391</v>
      </c>
      <c r="Q102">
        <v>3</v>
      </c>
      <c r="R102">
        <f t="shared" si="12"/>
        <v>3.9555218160697176</v>
      </c>
    </row>
    <row r="103" spans="1:18">
      <c r="A103" t="s">
        <v>68</v>
      </c>
      <c r="B103" t="s">
        <v>10</v>
      </c>
      <c r="C103">
        <v>4.759712371</v>
      </c>
      <c r="D103">
        <v>1.4586870219999999E-2</v>
      </c>
      <c r="E103" t="s">
        <v>8</v>
      </c>
      <c r="F103">
        <v>0.30646537190000001</v>
      </c>
      <c r="G103">
        <v>36302.156470000002</v>
      </c>
      <c r="H103">
        <v>5</v>
      </c>
      <c r="I103">
        <f>0.016</f>
        <v>1.6E-2</v>
      </c>
      <c r="J103">
        <f t="shared" si="9"/>
        <v>4.9199999999999999E-3</v>
      </c>
      <c r="K103">
        <v>0.1</v>
      </c>
      <c r="L103">
        <f t="shared" si="7"/>
        <v>0.4759712371</v>
      </c>
      <c r="M103">
        <f t="shared" si="10"/>
        <v>203.2520325203252</v>
      </c>
      <c r="N103" s="5">
        <f t="shared" si="8"/>
        <v>96.74212136178862</v>
      </c>
      <c r="O103" s="19">
        <v>40.081000000000003</v>
      </c>
      <c r="P103">
        <f t="shared" si="11"/>
        <v>0.24136653616872986</v>
      </c>
      <c r="Q103">
        <v>2</v>
      </c>
      <c r="R103">
        <f t="shared" si="12"/>
        <v>0.48273307233745971</v>
      </c>
    </row>
    <row r="104" spans="1:18">
      <c r="A104" t="s">
        <v>68</v>
      </c>
      <c r="B104" t="s">
        <v>12</v>
      </c>
      <c r="C104">
        <v>1.2501214709999999</v>
      </c>
      <c r="D104">
        <v>1.0792118599999999E-2</v>
      </c>
      <c r="E104" t="s">
        <v>8</v>
      </c>
      <c r="F104">
        <v>0.86328559699999996</v>
      </c>
      <c r="G104">
        <v>5551.3033009999999</v>
      </c>
      <c r="H104">
        <v>5</v>
      </c>
      <c r="I104">
        <f>0.016</f>
        <v>1.6E-2</v>
      </c>
      <c r="J104">
        <f t="shared" si="9"/>
        <v>4.9199999999999999E-3</v>
      </c>
      <c r="K104">
        <v>0.1</v>
      </c>
      <c r="L104">
        <f t="shared" si="7"/>
        <v>0.1250121471</v>
      </c>
      <c r="M104">
        <f t="shared" si="10"/>
        <v>203.2520325203252</v>
      </c>
      <c r="N104" s="5">
        <f t="shared" si="8"/>
        <v>25.408972987804876</v>
      </c>
      <c r="O104" s="19">
        <v>39.1</v>
      </c>
      <c r="P104">
        <f t="shared" si="11"/>
        <v>6.4984585646559789E-2</v>
      </c>
      <c r="Q104">
        <v>1</v>
      </c>
      <c r="R104">
        <f t="shared" si="12"/>
        <v>6.4984585646559789E-2</v>
      </c>
    </row>
    <row r="105" spans="1:18">
      <c r="A105" t="s">
        <v>68</v>
      </c>
      <c r="B105" t="s">
        <v>14</v>
      </c>
      <c r="C105">
        <v>0.54926951459999995</v>
      </c>
      <c r="D105">
        <v>2.89557523E-3</v>
      </c>
      <c r="E105" t="s">
        <v>8</v>
      </c>
      <c r="F105">
        <v>0.52716838509999997</v>
      </c>
      <c r="G105">
        <v>14080.86528</v>
      </c>
      <c r="H105">
        <v>5</v>
      </c>
      <c r="I105">
        <f>0.016</f>
        <v>1.6E-2</v>
      </c>
      <c r="J105">
        <f t="shared" si="9"/>
        <v>4.9199999999999999E-3</v>
      </c>
      <c r="K105">
        <v>0.1</v>
      </c>
      <c r="L105">
        <f t="shared" si="7"/>
        <v>5.4926951459999998E-2</v>
      </c>
      <c r="M105">
        <f t="shared" si="10"/>
        <v>203.2520325203252</v>
      </c>
      <c r="N105" s="5">
        <f t="shared" si="8"/>
        <v>11.164014524390243</v>
      </c>
      <c r="O105" s="19">
        <v>24.3</v>
      </c>
      <c r="P105">
        <f t="shared" si="11"/>
        <v>4.5942446602428987E-2</v>
      </c>
      <c r="Q105">
        <v>2</v>
      </c>
      <c r="R105">
        <f t="shared" si="12"/>
        <v>9.1884893204857973E-2</v>
      </c>
    </row>
    <row r="106" spans="1:18">
      <c r="A106" t="s">
        <v>68</v>
      </c>
      <c r="B106" t="s">
        <v>15</v>
      </c>
      <c r="C106">
        <v>0.73325338640000004</v>
      </c>
      <c r="D106">
        <v>5.1708086899999997E-3</v>
      </c>
      <c r="E106" t="s">
        <v>8</v>
      </c>
      <c r="F106">
        <v>0.70518715450000002</v>
      </c>
      <c r="G106">
        <v>9719.3483230000002</v>
      </c>
      <c r="H106">
        <v>5</v>
      </c>
      <c r="I106">
        <f>0.016</f>
        <v>1.6E-2</v>
      </c>
      <c r="J106">
        <f t="shared" si="9"/>
        <v>4.9199999999999999E-3</v>
      </c>
      <c r="K106">
        <v>0.1</v>
      </c>
      <c r="L106">
        <f t="shared" si="7"/>
        <v>7.3325338640000001E-2</v>
      </c>
      <c r="M106">
        <f t="shared" si="10"/>
        <v>203.2520325203252</v>
      </c>
      <c r="N106" s="5">
        <f t="shared" si="8"/>
        <v>14.903524113821138</v>
      </c>
      <c r="O106" s="18">
        <v>22.99</v>
      </c>
      <c r="P106">
        <f t="shared" si="11"/>
        <v>6.4826116197569103E-2</v>
      </c>
      <c r="Q106">
        <v>1</v>
      </c>
      <c r="R106">
        <f t="shared" si="12"/>
        <v>6.4826116197569103E-2</v>
      </c>
    </row>
    <row r="107" spans="1:18">
      <c r="A107" t="s">
        <v>44</v>
      </c>
      <c r="B107" t="s">
        <v>9</v>
      </c>
      <c r="C107">
        <v>22.587822070000001</v>
      </c>
      <c r="D107">
        <v>0.1143355304</v>
      </c>
      <c r="E107" t="s">
        <v>8</v>
      </c>
      <c r="F107">
        <v>0.50618218110000002</v>
      </c>
      <c r="G107">
        <v>92907.066089999993</v>
      </c>
      <c r="H107">
        <v>5</v>
      </c>
      <c r="I107">
        <f>0.021</f>
        <v>2.1000000000000001E-2</v>
      </c>
      <c r="J107">
        <f t="shared" si="9"/>
        <v>4.8949999999999992E-3</v>
      </c>
      <c r="K107">
        <v>0.1</v>
      </c>
      <c r="L107">
        <f t="shared" si="7"/>
        <v>2.2587822070000003</v>
      </c>
      <c r="M107">
        <f t="shared" si="10"/>
        <v>204.29009193054139</v>
      </c>
      <c r="N107" s="5">
        <f t="shared" si="8"/>
        <v>461.44682471910124</v>
      </c>
      <c r="O107" s="19">
        <v>26.98</v>
      </c>
      <c r="P107">
        <f t="shared" si="11"/>
        <v>1.7103292243109758</v>
      </c>
      <c r="Q107">
        <v>3</v>
      </c>
      <c r="R107">
        <f t="shared" si="12"/>
        <v>5.1309876729329273</v>
      </c>
    </row>
    <row r="108" spans="1:18">
      <c r="A108" t="s">
        <v>44</v>
      </c>
      <c r="B108" t="s">
        <v>11</v>
      </c>
      <c r="C108">
        <v>24.058700519999999</v>
      </c>
      <c r="D108">
        <v>0.12226032320000001</v>
      </c>
      <c r="E108" t="s">
        <v>8</v>
      </c>
      <c r="F108">
        <v>0.50817509049999998</v>
      </c>
      <c r="G108">
        <v>134175.83180000001</v>
      </c>
      <c r="H108">
        <v>5</v>
      </c>
      <c r="I108">
        <f>0.021</f>
        <v>2.1000000000000001E-2</v>
      </c>
      <c r="J108">
        <f t="shared" si="9"/>
        <v>4.8949999999999992E-3</v>
      </c>
      <c r="K108">
        <v>0.1</v>
      </c>
      <c r="L108">
        <f t="shared" si="7"/>
        <v>2.405870052</v>
      </c>
      <c r="M108">
        <f t="shared" si="10"/>
        <v>204.29009193054139</v>
      </c>
      <c r="N108" s="5">
        <f t="shared" si="8"/>
        <v>491.49541409601642</v>
      </c>
      <c r="O108" s="19">
        <v>40.081000000000003</v>
      </c>
      <c r="P108">
        <f t="shared" si="11"/>
        <v>1.2262553681195989</v>
      </c>
      <c r="Q108">
        <v>2</v>
      </c>
      <c r="R108">
        <f t="shared" si="12"/>
        <v>2.4525107362391978</v>
      </c>
    </row>
    <row r="109" spans="1:18">
      <c r="A109" t="s">
        <v>44</v>
      </c>
      <c r="B109" t="s">
        <v>12</v>
      </c>
      <c r="C109">
        <v>2.8229823949999999</v>
      </c>
      <c r="D109">
        <v>2.0954875790000001E-2</v>
      </c>
      <c r="E109" t="s">
        <v>8</v>
      </c>
      <c r="F109">
        <v>0.74229565990000002</v>
      </c>
      <c r="G109">
        <v>12535.767</v>
      </c>
      <c r="H109">
        <v>5</v>
      </c>
      <c r="I109">
        <f>0.021</f>
        <v>2.1000000000000001E-2</v>
      </c>
      <c r="J109">
        <f t="shared" si="9"/>
        <v>4.8949999999999992E-3</v>
      </c>
      <c r="K109">
        <v>0.1</v>
      </c>
      <c r="L109">
        <f t="shared" si="7"/>
        <v>0.28229823949999999</v>
      </c>
      <c r="M109">
        <f t="shared" si="10"/>
        <v>204.29009193054139</v>
      </c>
      <c r="N109" s="5">
        <f t="shared" si="8"/>
        <v>57.67073329928499</v>
      </c>
      <c r="O109" s="19">
        <v>39.1</v>
      </c>
      <c r="P109">
        <f t="shared" si="11"/>
        <v>0.14749548158384909</v>
      </c>
      <c r="Q109">
        <v>1</v>
      </c>
      <c r="R109">
        <f t="shared" si="12"/>
        <v>0.14749548158384909</v>
      </c>
    </row>
    <row r="110" spans="1:18">
      <c r="A110" t="s">
        <v>44</v>
      </c>
      <c r="B110" t="s">
        <v>14</v>
      </c>
      <c r="C110">
        <v>3.4035008590000002</v>
      </c>
      <c r="D110">
        <v>2.537597975E-2</v>
      </c>
      <c r="E110" t="s">
        <v>8</v>
      </c>
      <c r="F110">
        <v>0.74558464359999999</v>
      </c>
      <c r="G110">
        <v>87250.859190000003</v>
      </c>
      <c r="H110">
        <v>5</v>
      </c>
      <c r="I110">
        <f>0.021</f>
        <v>2.1000000000000001E-2</v>
      </c>
      <c r="J110">
        <f t="shared" si="9"/>
        <v>4.8949999999999992E-3</v>
      </c>
      <c r="K110">
        <v>0.1</v>
      </c>
      <c r="L110">
        <f t="shared" si="7"/>
        <v>0.34035008590000004</v>
      </c>
      <c r="M110">
        <f t="shared" si="10"/>
        <v>204.29009193054139</v>
      </c>
      <c r="N110" s="5">
        <f t="shared" si="8"/>
        <v>69.530150337078666</v>
      </c>
      <c r="O110" s="19">
        <v>24.3</v>
      </c>
      <c r="P110">
        <f t="shared" si="11"/>
        <v>0.28613230591390398</v>
      </c>
      <c r="Q110">
        <v>2</v>
      </c>
      <c r="R110">
        <f t="shared" si="12"/>
        <v>0.57226461182780797</v>
      </c>
    </row>
    <row r="111" spans="1:18">
      <c r="A111" t="s">
        <v>44</v>
      </c>
      <c r="B111" t="s">
        <v>15</v>
      </c>
      <c r="C111">
        <v>0.80002252439999999</v>
      </c>
      <c r="D111">
        <v>1.101372278E-2</v>
      </c>
      <c r="E111" t="s">
        <v>8</v>
      </c>
      <c r="F111">
        <v>1.376676587</v>
      </c>
      <c r="G111">
        <v>10604.38005</v>
      </c>
      <c r="H111">
        <v>5</v>
      </c>
      <c r="I111">
        <f>0.021</f>
        <v>2.1000000000000001E-2</v>
      </c>
      <c r="J111">
        <f t="shared" si="9"/>
        <v>4.8949999999999992E-3</v>
      </c>
      <c r="K111">
        <v>0.1</v>
      </c>
      <c r="L111">
        <f t="shared" si="7"/>
        <v>8.0002252440000005E-2</v>
      </c>
      <c r="M111">
        <f t="shared" si="10"/>
        <v>204.29009193054139</v>
      </c>
      <c r="N111" s="5">
        <f t="shared" si="8"/>
        <v>16.343667505617979</v>
      </c>
      <c r="O111" s="18">
        <v>22.99</v>
      </c>
      <c r="P111">
        <f t="shared" si="11"/>
        <v>7.1090332777807658E-2</v>
      </c>
      <c r="Q111">
        <v>1</v>
      </c>
      <c r="R111">
        <f t="shared" si="12"/>
        <v>7.1090332777807658E-2</v>
      </c>
    </row>
    <row r="112" spans="1:18">
      <c r="A112" t="s">
        <v>45</v>
      </c>
      <c r="B112" t="s">
        <v>9</v>
      </c>
      <c r="C112">
        <v>22.491081319999999</v>
      </c>
      <c r="D112">
        <v>4.7570485580000002E-2</v>
      </c>
      <c r="E112" t="s">
        <v>8</v>
      </c>
      <c r="F112">
        <v>0.21150821920000001</v>
      </c>
      <c r="G112">
        <v>92509.157040000006</v>
      </c>
      <c r="H112">
        <v>5</v>
      </c>
      <c r="I112">
        <f>0.016</f>
        <v>1.6E-2</v>
      </c>
      <c r="J112">
        <f t="shared" si="9"/>
        <v>4.9199999999999999E-3</v>
      </c>
      <c r="K112">
        <v>0.1</v>
      </c>
      <c r="L112">
        <f t="shared" si="7"/>
        <v>2.2491081319999999</v>
      </c>
      <c r="M112">
        <f t="shared" si="10"/>
        <v>203.2520325203252</v>
      </c>
      <c r="N112" s="5">
        <f t="shared" si="8"/>
        <v>457.13579918699185</v>
      </c>
      <c r="O112" s="19">
        <v>26.98</v>
      </c>
      <c r="P112">
        <f t="shared" si="11"/>
        <v>1.6943506270829942</v>
      </c>
      <c r="Q112">
        <v>3</v>
      </c>
      <c r="R112">
        <f t="shared" si="12"/>
        <v>5.0830518812489824</v>
      </c>
    </row>
    <row r="113" spans="1:18">
      <c r="A113" t="s">
        <v>45</v>
      </c>
      <c r="B113" t="s">
        <v>11</v>
      </c>
      <c r="C113">
        <v>11.894767999999999</v>
      </c>
      <c r="D113">
        <v>2.529618548E-2</v>
      </c>
      <c r="E113" t="s">
        <v>8</v>
      </c>
      <c r="F113">
        <v>0.21266648899999999</v>
      </c>
      <c r="G113">
        <v>66337.348039999997</v>
      </c>
      <c r="H113">
        <v>5</v>
      </c>
      <c r="I113">
        <f>0.016</f>
        <v>1.6E-2</v>
      </c>
      <c r="J113">
        <f t="shared" si="9"/>
        <v>4.9199999999999999E-3</v>
      </c>
      <c r="K113">
        <v>0.1</v>
      </c>
      <c r="L113">
        <f t="shared" si="7"/>
        <v>1.1894768</v>
      </c>
      <c r="M113">
        <f t="shared" si="10"/>
        <v>203.2520325203252</v>
      </c>
      <c r="N113" s="5">
        <f t="shared" si="8"/>
        <v>241.76357723577235</v>
      </c>
      <c r="O113" s="19">
        <v>40.081000000000003</v>
      </c>
      <c r="P113">
        <f t="shared" si="11"/>
        <v>0.60318748842536951</v>
      </c>
      <c r="Q113">
        <v>2</v>
      </c>
      <c r="R113">
        <f t="shared" si="12"/>
        <v>1.206374976850739</v>
      </c>
    </row>
    <row r="114" spans="1:18">
      <c r="A114" t="s">
        <v>45</v>
      </c>
      <c r="B114" t="s">
        <v>12</v>
      </c>
      <c r="C114">
        <v>2.0989315089999998</v>
      </c>
      <c r="D114">
        <v>1.3576984760000001E-2</v>
      </c>
      <c r="E114" t="s">
        <v>8</v>
      </c>
      <c r="F114">
        <v>0.64685220560000001</v>
      </c>
      <c r="G114">
        <v>9320.5385929999993</v>
      </c>
      <c r="H114">
        <v>5</v>
      </c>
      <c r="I114">
        <f>0.016</f>
        <v>1.6E-2</v>
      </c>
      <c r="J114">
        <f t="shared" si="9"/>
        <v>4.9199999999999999E-3</v>
      </c>
      <c r="K114">
        <v>0.1</v>
      </c>
      <c r="L114">
        <f t="shared" si="7"/>
        <v>0.20989315089999999</v>
      </c>
      <c r="M114">
        <f t="shared" si="10"/>
        <v>203.2520325203252</v>
      </c>
      <c r="N114" s="5">
        <f t="shared" si="8"/>
        <v>42.661209532520324</v>
      </c>
      <c r="O114" s="19">
        <v>39.1</v>
      </c>
      <c r="P114">
        <f t="shared" si="11"/>
        <v>0.10910795276859418</v>
      </c>
      <c r="Q114">
        <v>1</v>
      </c>
      <c r="R114">
        <f t="shared" si="12"/>
        <v>0.10910795276859418</v>
      </c>
    </row>
    <row r="115" spans="1:18">
      <c r="A115" t="s">
        <v>45</v>
      </c>
      <c r="B115" t="s">
        <v>14</v>
      </c>
      <c r="C115">
        <v>1.9738565340000001</v>
      </c>
      <c r="D115">
        <v>5.8207587529999997E-3</v>
      </c>
      <c r="E115" t="s">
        <v>8</v>
      </c>
      <c r="F115">
        <v>0.29489269620000003</v>
      </c>
      <c r="G115">
        <v>50601.038659999998</v>
      </c>
      <c r="H115">
        <v>5</v>
      </c>
      <c r="I115">
        <f>0.016</f>
        <v>1.6E-2</v>
      </c>
      <c r="J115">
        <f t="shared" si="9"/>
        <v>4.9199999999999999E-3</v>
      </c>
      <c r="K115">
        <v>0.1</v>
      </c>
      <c r="L115">
        <f t="shared" si="7"/>
        <v>0.19738565340000003</v>
      </c>
      <c r="M115">
        <f t="shared" si="10"/>
        <v>203.2520325203252</v>
      </c>
      <c r="N115" s="5">
        <f t="shared" si="8"/>
        <v>40.119035243902445</v>
      </c>
      <c r="O115" s="19">
        <v>24.3</v>
      </c>
      <c r="P115">
        <f t="shared" si="11"/>
        <v>0.16509891046873434</v>
      </c>
      <c r="Q115">
        <v>2</v>
      </c>
      <c r="R115">
        <f t="shared" si="12"/>
        <v>0.33019782093746869</v>
      </c>
    </row>
    <row r="116" spans="1:18">
      <c r="A116" t="s">
        <v>45</v>
      </c>
      <c r="B116" t="s">
        <v>15</v>
      </c>
      <c r="C116">
        <v>1.084417451</v>
      </c>
      <c r="D116">
        <v>3.4883749599999999E-3</v>
      </c>
      <c r="E116" t="s">
        <v>8</v>
      </c>
      <c r="F116">
        <v>0.32168192750000002</v>
      </c>
      <c r="G116">
        <v>14374.063770000001</v>
      </c>
      <c r="H116">
        <v>5</v>
      </c>
      <c r="I116">
        <f>0.016</f>
        <v>1.6E-2</v>
      </c>
      <c r="J116">
        <f t="shared" si="9"/>
        <v>4.9199999999999999E-3</v>
      </c>
      <c r="K116">
        <v>0.1</v>
      </c>
      <c r="L116">
        <f t="shared" si="7"/>
        <v>0.1084417451</v>
      </c>
      <c r="M116">
        <f t="shared" si="10"/>
        <v>203.2520325203252</v>
      </c>
      <c r="N116" s="5">
        <f t="shared" si="8"/>
        <v>22.041005101626016</v>
      </c>
      <c r="O116" s="18">
        <v>22.99</v>
      </c>
      <c r="P116">
        <f t="shared" si="11"/>
        <v>9.5872140502940476E-2</v>
      </c>
      <c r="Q116">
        <v>1</v>
      </c>
      <c r="R116">
        <f t="shared" si="12"/>
        <v>9.5872140502940476E-2</v>
      </c>
    </row>
    <row r="117" spans="1:18">
      <c r="A117" t="s">
        <v>42</v>
      </c>
      <c r="B117" t="s">
        <v>9</v>
      </c>
      <c r="C117">
        <v>0.19756938730000001</v>
      </c>
      <c r="D117">
        <v>4.6574819960000001E-3</v>
      </c>
      <c r="E117" t="s">
        <v>8</v>
      </c>
      <c r="F117">
        <v>2.3573905150000001</v>
      </c>
      <c r="G117">
        <v>812.63222570000005</v>
      </c>
      <c r="H117">
        <v>5</v>
      </c>
      <c r="I117">
        <f>0.021</f>
        <v>2.1000000000000001E-2</v>
      </c>
      <c r="J117">
        <f t="shared" si="9"/>
        <v>4.8949999999999992E-3</v>
      </c>
      <c r="K117">
        <v>0.1</v>
      </c>
      <c r="L117">
        <f t="shared" si="7"/>
        <v>1.9756938730000003E-2</v>
      </c>
      <c r="M117">
        <f t="shared" si="10"/>
        <v>204.29009193054139</v>
      </c>
      <c r="N117" s="5">
        <f t="shared" si="8"/>
        <v>4.036146829417774</v>
      </c>
      <c r="O117" s="19">
        <v>26.98</v>
      </c>
      <c r="P117">
        <f t="shared" si="11"/>
        <v>1.495977327434312E-2</v>
      </c>
      <c r="Q117">
        <v>3</v>
      </c>
      <c r="R117">
        <f t="shared" si="12"/>
        <v>4.4879319823029361E-2</v>
      </c>
    </row>
    <row r="118" spans="1:18">
      <c r="A118" t="s">
        <v>42</v>
      </c>
      <c r="B118" t="s">
        <v>10</v>
      </c>
      <c r="C118">
        <v>97.202060979999999</v>
      </c>
      <c r="D118">
        <v>1.3763579050000001</v>
      </c>
      <c r="E118" t="s">
        <v>8</v>
      </c>
      <c r="F118">
        <v>1.4159760509999999</v>
      </c>
      <c r="G118">
        <v>741356.65179999999</v>
      </c>
      <c r="H118">
        <v>5</v>
      </c>
      <c r="I118">
        <f>0.021</f>
        <v>2.1000000000000001E-2</v>
      </c>
      <c r="J118">
        <f t="shared" si="9"/>
        <v>4.8949999999999992E-3</v>
      </c>
      <c r="K118">
        <v>0.1</v>
      </c>
      <c r="L118">
        <f t="shared" si="7"/>
        <v>9.7202060980000002</v>
      </c>
      <c r="M118">
        <f t="shared" si="10"/>
        <v>204.29009193054139</v>
      </c>
      <c r="N118" s="5">
        <f t="shared" si="8"/>
        <v>1985.7417973442291</v>
      </c>
      <c r="O118" s="19">
        <v>40.081000000000003</v>
      </c>
      <c r="P118">
        <f t="shared" si="11"/>
        <v>4.9543219913281336</v>
      </c>
      <c r="Q118">
        <v>2</v>
      </c>
      <c r="R118">
        <f t="shared" si="12"/>
        <v>9.9086439826562671</v>
      </c>
    </row>
    <row r="119" spans="1:18">
      <c r="A119" t="s">
        <v>42</v>
      </c>
      <c r="B119" t="s">
        <v>12</v>
      </c>
      <c r="C119">
        <v>3.5564719239999998</v>
      </c>
      <c r="D119">
        <v>6.7604860030000005E-2</v>
      </c>
      <c r="E119" t="s">
        <v>8</v>
      </c>
      <c r="F119">
        <v>1.9008967729999999</v>
      </c>
      <c r="G119">
        <v>15792.90876</v>
      </c>
      <c r="H119">
        <v>5</v>
      </c>
      <c r="I119">
        <f>0.021</f>
        <v>2.1000000000000001E-2</v>
      </c>
      <c r="J119">
        <f t="shared" si="9"/>
        <v>4.8949999999999992E-3</v>
      </c>
      <c r="K119">
        <v>0.1</v>
      </c>
      <c r="L119">
        <f t="shared" si="7"/>
        <v>0.35564719239999998</v>
      </c>
      <c r="M119">
        <f t="shared" si="10"/>
        <v>204.29009193054139</v>
      </c>
      <c r="N119" s="5">
        <f t="shared" si="8"/>
        <v>72.655197630234937</v>
      </c>
      <c r="O119" s="19">
        <v>39.1</v>
      </c>
      <c r="P119">
        <f t="shared" si="11"/>
        <v>0.18581891977042184</v>
      </c>
      <c r="Q119">
        <v>1</v>
      </c>
      <c r="R119">
        <f t="shared" si="12"/>
        <v>0.18581891977042184</v>
      </c>
    </row>
    <row r="120" spans="1:18">
      <c r="A120" t="s">
        <v>42</v>
      </c>
      <c r="B120" t="s">
        <v>14</v>
      </c>
      <c r="C120">
        <v>7.5056036900000001</v>
      </c>
      <c r="D120">
        <v>0.11046679149999999</v>
      </c>
      <c r="E120" t="s">
        <v>8</v>
      </c>
      <c r="F120">
        <v>1.471790892</v>
      </c>
      <c r="G120">
        <v>192410.81400000001</v>
      </c>
      <c r="H120">
        <v>5</v>
      </c>
      <c r="I120">
        <f>0.021</f>
        <v>2.1000000000000001E-2</v>
      </c>
      <c r="J120">
        <f t="shared" si="9"/>
        <v>4.8949999999999992E-3</v>
      </c>
      <c r="K120">
        <v>0.1</v>
      </c>
      <c r="L120">
        <f t="shared" si="7"/>
        <v>0.75056036900000001</v>
      </c>
      <c r="M120">
        <f t="shared" si="10"/>
        <v>204.29009193054139</v>
      </c>
      <c r="N120" s="5">
        <f t="shared" si="8"/>
        <v>153.33204678243106</v>
      </c>
      <c r="O120" s="19">
        <v>24.3</v>
      </c>
      <c r="P120">
        <f t="shared" si="11"/>
        <v>0.63099607729395502</v>
      </c>
      <c r="Q120">
        <v>2</v>
      </c>
      <c r="R120">
        <f t="shared" si="12"/>
        <v>1.26199215458791</v>
      </c>
    </row>
    <row r="121" spans="1:18">
      <c r="A121" t="s">
        <v>42</v>
      </c>
      <c r="B121" t="s">
        <v>15</v>
      </c>
      <c r="C121">
        <v>0.52813989780000004</v>
      </c>
      <c r="D121">
        <v>2.901326903E-2</v>
      </c>
      <c r="E121" t="s">
        <v>8</v>
      </c>
      <c r="F121">
        <v>5.4934817740000002</v>
      </c>
      <c r="G121">
        <v>7000.5481399999999</v>
      </c>
      <c r="H121">
        <v>5</v>
      </c>
      <c r="I121">
        <f>0.021</f>
        <v>2.1000000000000001E-2</v>
      </c>
      <c r="J121">
        <f t="shared" si="9"/>
        <v>4.8949999999999992E-3</v>
      </c>
      <c r="K121">
        <v>0.1</v>
      </c>
      <c r="L121">
        <f t="shared" si="7"/>
        <v>5.2813989780000008E-2</v>
      </c>
      <c r="M121">
        <f t="shared" si="10"/>
        <v>204.29009193054139</v>
      </c>
      <c r="N121" s="5">
        <f t="shared" si="8"/>
        <v>10.789374827374875</v>
      </c>
      <c r="O121" s="18">
        <v>22.99</v>
      </c>
      <c r="P121">
        <f t="shared" si="11"/>
        <v>4.6930730001630602E-2</v>
      </c>
      <c r="Q121">
        <v>1</v>
      </c>
      <c r="R121">
        <f t="shared" si="12"/>
        <v>4.6930730001630602E-2</v>
      </c>
    </row>
    <row r="122" spans="1:18">
      <c r="A122" t="s">
        <v>43</v>
      </c>
      <c r="B122" t="s">
        <v>7</v>
      </c>
      <c r="C122">
        <v>0.1729419398</v>
      </c>
      <c r="D122">
        <v>2.2887457779999999E-3</v>
      </c>
      <c r="E122" t="s">
        <v>8</v>
      </c>
      <c r="F122">
        <v>1.323418588</v>
      </c>
      <c r="G122">
        <v>464.38263869999997</v>
      </c>
      <c r="H122">
        <v>5</v>
      </c>
      <c r="I122">
        <f>0.016</f>
        <v>1.6E-2</v>
      </c>
      <c r="J122">
        <f t="shared" si="9"/>
        <v>4.9199999999999999E-3</v>
      </c>
      <c r="K122">
        <v>0.1</v>
      </c>
      <c r="L122">
        <f t="shared" si="7"/>
        <v>1.7294193980000001E-2</v>
      </c>
      <c r="M122">
        <f t="shared" si="10"/>
        <v>203.2520325203252</v>
      </c>
      <c r="N122" s="5">
        <f t="shared" si="8"/>
        <v>3.5150800772357726</v>
      </c>
      <c r="O122" s="19">
        <v>26.98</v>
      </c>
      <c r="P122">
        <f t="shared" si="11"/>
        <v>1.302846581629271E-2</v>
      </c>
      <c r="Q122">
        <v>3</v>
      </c>
      <c r="R122">
        <f t="shared" si="12"/>
        <v>3.908539744887813E-2</v>
      </c>
    </row>
    <row r="123" spans="1:18">
      <c r="A123" t="s">
        <v>43</v>
      </c>
      <c r="B123" t="s">
        <v>10</v>
      </c>
      <c r="C123">
        <v>96.512238319999994</v>
      </c>
      <c r="D123">
        <v>0.57691472939999999</v>
      </c>
      <c r="E123" t="s">
        <v>8</v>
      </c>
      <c r="F123">
        <v>0.59776328830000003</v>
      </c>
      <c r="G123">
        <v>736095.39899999998</v>
      </c>
      <c r="H123">
        <v>5</v>
      </c>
      <c r="I123">
        <f>0.016</f>
        <v>1.6E-2</v>
      </c>
      <c r="J123">
        <f t="shared" si="9"/>
        <v>4.9199999999999999E-3</v>
      </c>
      <c r="K123">
        <v>0.1</v>
      </c>
      <c r="L123">
        <f t="shared" si="7"/>
        <v>9.6512238319999994</v>
      </c>
      <c r="M123">
        <f t="shared" si="10"/>
        <v>203.2520325203252</v>
      </c>
      <c r="N123" s="5">
        <f t="shared" si="8"/>
        <v>1961.6308601626015</v>
      </c>
      <c r="O123" s="19">
        <v>40.081000000000003</v>
      </c>
      <c r="P123">
        <f t="shared" si="11"/>
        <v>4.8941664633182844</v>
      </c>
      <c r="Q123">
        <v>2</v>
      </c>
      <c r="R123">
        <f t="shared" si="12"/>
        <v>9.7883329266365688</v>
      </c>
    </row>
    <row r="124" spans="1:18">
      <c r="A124" t="s">
        <v>43</v>
      </c>
      <c r="B124" t="s">
        <v>12</v>
      </c>
      <c r="C124">
        <v>2.032182084</v>
      </c>
      <c r="D124">
        <v>2.522647976E-2</v>
      </c>
      <c r="E124" t="s">
        <v>8</v>
      </c>
      <c r="F124">
        <v>1.2413493819999999</v>
      </c>
      <c r="G124">
        <v>9024.1303549999993</v>
      </c>
      <c r="H124">
        <v>5</v>
      </c>
      <c r="I124">
        <f>0.016</f>
        <v>1.6E-2</v>
      </c>
      <c r="J124">
        <f t="shared" si="9"/>
        <v>4.9199999999999999E-3</v>
      </c>
      <c r="K124">
        <v>0.1</v>
      </c>
      <c r="L124">
        <f t="shared" si="7"/>
        <v>0.20321820840000002</v>
      </c>
      <c r="M124">
        <f t="shared" si="10"/>
        <v>203.2520325203252</v>
      </c>
      <c r="N124" s="5">
        <f t="shared" si="8"/>
        <v>41.304513902439027</v>
      </c>
      <c r="O124" s="19">
        <v>39.1</v>
      </c>
      <c r="P124">
        <f t="shared" si="11"/>
        <v>0.10563814297298985</v>
      </c>
      <c r="Q124">
        <v>1</v>
      </c>
      <c r="R124">
        <f t="shared" si="12"/>
        <v>0.10563814297298985</v>
      </c>
    </row>
    <row r="125" spans="1:18">
      <c r="A125" t="s">
        <v>43</v>
      </c>
      <c r="B125" t="s">
        <v>14</v>
      </c>
      <c r="C125">
        <v>6.9036620790000001</v>
      </c>
      <c r="D125">
        <v>6.9519696249999999E-2</v>
      </c>
      <c r="E125" t="s">
        <v>8</v>
      </c>
      <c r="F125">
        <v>1.0069973800000001</v>
      </c>
      <c r="G125">
        <v>176979.66680000001</v>
      </c>
      <c r="H125">
        <v>5</v>
      </c>
      <c r="I125">
        <f>0.016</f>
        <v>1.6E-2</v>
      </c>
      <c r="J125">
        <f t="shared" si="9"/>
        <v>4.9199999999999999E-3</v>
      </c>
      <c r="K125">
        <v>0.1</v>
      </c>
      <c r="L125">
        <f t="shared" si="7"/>
        <v>0.69036620790000003</v>
      </c>
      <c r="M125">
        <f t="shared" si="10"/>
        <v>203.2520325203252</v>
      </c>
      <c r="N125" s="5">
        <f t="shared" si="8"/>
        <v>140.3183349390244</v>
      </c>
      <c r="O125" s="19">
        <v>24.3</v>
      </c>
      <c r="P125">
        <f t="shared" si="11"/>
        <v>0.57744170756800162</v>
      </c>
      <c r="Q125">
        <v>2</v>
      </c>
      <c r="R125">
        <f t="shared" si="12"/>
        <v>1.1548834151360032</v>
      </c>
    </row>
    <row r="126" spans="1:18">
      <c r="A126" t="s">
        <v>43</v>
      </c>
      <c r="B126" t="s">
        <v>15</v>
      </c>
      <c r="C126">
        <v>0.78611878030000004</v>
      </c>
      <c r="D126">
        <v>2.293467867E-2</v>
      </c>
      <c r="E126" t="s">
        <v>8</v>
      </c>
      <c r="F126">
        <v>2.917457164</v>
      </c>
      <c r="G126">
        <v>10420.084500000001</v>
      </c>
      <c r="H126">
        <v>5</v>
      </c>
      <c r="I126">
        <f>0.016</f>
        <v>1.6E-2</v>
      </c>
      <c r="J126">
        <f t="shared" si="9"/>
        <v>4.9199999999999999E-3</v>
      </c>
      <c r="K126">
        <v>0.1</v>
      </c>
      <c r="L126">
        <f t="shared" si="7"/>
        <v>7.8611878030000013E-2</v>
      </c>
      <c r="M126">
        <f t="shared" si="10"/>
        <v>203.2520325203252</v>
      </c>
      <c r="N126" s="5">
        <f t="shared" si="8"/>
        <v>15.9780239898374</v>
      </c>
      <c r="O126" s="18">
        <v>22.99</v>
      </c>
      <c r="P126">
        <f t="shared" si="11"/>
        <v>6.9499886863146579E-2</v>
      </c>
      <c r="Q126">
        <v>1</v>
      </c>
      <c r="R126">
        <f t="shared" si="12"/>
        <v>6.9499886863146579E-2</v>
      </c>
    </row>
    <row r="127" spans="1:18">
      <c r="A127" t="s">
        <v>47</v>
      </c>
      <c r="B127" t="s">
        <v>7</v>
      </c>
      <c r="C127">
        <v>38.710224859999997</v>
      </c>
      <c r="D127">
        <v>0.57741149950000004</v>
      </c>
      <c r="E127" t="s">
        <v>8</v>
      </c>
      <c r="F127">
        <v>1.491625279</v>
      </c>
      <c r="G127">
        <v>103944.4589</v>
      </c>
      <c r="H127">
        <v>5</v>
      </c>
      <c r="I127">
        <f>0.021</f>
        <v>2.1000000000000001E-2</v>
      </c>
      <c r="J127">
        <f t="shared" si="9"/>
        <v>4.8949999999999992E-3</v>
      </c>
      <c r="K127">
        <v>0.1</v>
      </c>
      <c r="L127">
        <f t="shared" si="7"/>
        <v>3.8710224859999998</v>
      </c>
      <c r="M127">
        <f t="shared" si="10"/>
        <v>204.29009193054139</v>
      </c>
      <c r="N127" s="5">
        <f t="shared" si="8"/>
        <v>790.81153953013279</v>
      </c>
      <c r="O127" s="19">
        <v>26.98</v>
      </c>
      <c r="P127">
        <f t="shared" si="11"/>
        <v>2.931102815159869</v>
      </c>
      <c r="Q127">
        <v>3</v>
      </c>
      <c r="R127">
        <f t="shared" si="12"/>
        <v>8.7933084454796067</v>
      </c>
    </row>
    <row r="128" spans="1:18">
      <c r="A128" t="s">
        <v>47</v>
      </c>
      <c r="B128" t="s">
        <v>10</v>
      </c>
      <c r="C128">
        <v>19.490677460000001</v>
      </c>
      <c r="D128">
        <v>0.46319222669999999</v>
      </c>
      <c r="E128" t="s">
        <v>8</v>
      </c>
      <c r="F128">
        <v>2.3764808980000001</v>
      </c>
      <c r="G128">
        <v>148654.70170000001</v>
      </c>
      <c r="H128">
        <v>5</v>
      </c>
      <c r="I128">
        <f>0.021</f>
        <v>2.1000000000000001E-2</v>
      </c>
      <c r="J128">
        <f t="shared" si="9"/>
        <v>4.8949999999999992E-3</v>
      </c>
      <c r="K128">
        <v>0.1</v>
      </c>
      <c r="L128">
        <f t="shared" si="7"/>
        <v>1.9490677460000001</v>
      </c>
      <c r="M128">
        <f t="shared" si="10"/>
        <v>204.29009193054139</v>
      </c>
      <c r="N128" s="5">
        <f t="shared" si="8"/>
        <v>398.17522900919312</v>
      </c>
      <c r="O128" s="19">
        <v>40.081000000000003</v>
      </c>
      <c r="P128">
        <f t="shared" si="11"/>
        <v>0.99342638409519013</v>
      </c>
      <c r="Q128">
        <v>2</v>
      </c>
      <c r="R128">
        <f t="shared" si="12"/>
        <v>1.9868527681903803</v>
      </c>
    </row>
    <row r="129" spans="1:18">
      <c r="A129" t="s">
        <v>47</v>
      </c>
      <c r="B129" t="s">
        <v>12</v>
      </c>
      <c r="C129">
        <v>4.0727212079999999</v>
      </c>
      <c r="D129">
        <v>8.3768589249999997E-2</v>
      </c>
      <c r="E129" t="s">
        <v>8</v>
      </c>
      <c r="F129">
        <v>2.0568211029999999</v>
      </c>
      <c r="G129">
        <v>18085.371070000001</v>
      </c>
      <c r="H129">
        <v>5</v>
      </c>
      <c r="I129">
        <f>0.021</f>
        <v>2.1000000000000001E-2</v>
      </c>
      <c r="J129">
        <f t="shared" si="9"/>
        <v>4.8949999999999992E-3</v>
      </c>
      <c r="K129">
        <v>0.1</v>
      </c>
      <c r="L129">
        <f t="shared" si="7"/>
        <v>0.40727212080000003</v>
      </c>
      <c r="M129">
        <f t="shared" si="10"/>
        <v>204.29009193054139</v>
      </c>
      <c r="N129" s="5">
        <f t="shared" ref="N129:N191" si="13">L129*M129</f>
        <v>83.201658998978559</v>
      </c>
      <c r="O129" s="19">
        <v>39.1</v>
      </c>
      <c r="P129">
        <f t="shared" si="11"/>
        <v>0.21279196674930578</v>
      </c>
      <c r="Q129">
        <v>1</v>
      </c>
      <c r="R129">
        <f t="shared" si="12"/>
        <v>0.21279196674930578</v>
      </c>
    </row>
    <row r="130" spans="1:18">
      <c r="A130" t="s">
        <v>47</v>
      </c>
      <c r="B130" t="s">
        <v>13</v>
      </c>
      <c r="C130">
        <v>3.4959058729999999</v>
      </c>
      <c r="D130">
        <v>5.565248398E-2</v>
      </c>
      <c r="E130" t="s">
        <v>8</v>
      </c>
      <c r="F130">
        <v>1.591933136</v>
      </c>
      <c r="G130">
        <v>3662.4986690000001</v>
      </c>
      <c r="H130">
        <v>5</v>
      </c>
      <c r="I130">
        <f>0.021</f>
        <v>2.1000000000000001E-2</v>
      </c>
      <c r="J130">
        <f t="shared" si="9"/>
        <v>4.8949999999999992E-3</v>
      </c>
      <c r="K130">
        <v>0.1</v>
      </c>
      <c r="L130">
        <f t="shared" ref="L130:L193" si="14">C130*K130</f>
        <v>0.34959058730000003</v>
      </c>
      <c r="M130">
        <f t="shared" si="10"/>
        <v>204.29009193054139</v>
      </c>
      <c r="N130" s="5">
        <f t="shared" si="13"/>
        <v>71.41789321756896</v>
      </c>
      <c r="O130" s="19">
        <v>24.3</v>
      </c>
      <c r="P130">
        <f t="shared" si="11"/>
        <v>0.29390079513402867</v>
      </c>
      <c r="Q130">
        <v>2</v>
      </c>
      <c r="R130">
        <f t="shared" si="12"/>
        <v>0.58780159026805734</v>
      </c>
    </row>
    <row r="131" spans="1:18">
      <c r="A131" t="s">
        <v>47</v>
      </c>
      <c r="B131" t="s">
        <v>15</v>
      </c>
      <c r="C131">
        <v>1.599455681</v>
      </c>
      <c r="D131">
        <v>2.8356536960000001E-2</v>
      </c>
      <c r="E131" t="s">
        <v>8</v>
      </c>
      <c r="F131">
        <v>1.772886695</v>
      </c>
      <c r="G131">
        <v>21200.947970000001</v>
      </c>
      <c r="H131">
        <v>5</v>
      </c>
      <c r="I131">
        <f>0.021</f>
        <v>2.1000000000000001E-2</v>
      </c>
      <c r="J131">
        <f t="shared" ref="J131:J194" si="15">(H131-(H131*I131))/1000</f>
        <v>4.8949999999999992E-3</v>
      </c>
      <c r="K131">
        <v>0.1</v>
      </c>
      <c r="L131">
        <f t="shared" si="14"/>
        <v>0.15994556810000002</v>
      </c>
      <c r="M131">
        <f t="shared" ref="M131:M194" si="16">1/J131</f>
        <v>204.29009193054139</v>
      </c>
      <c r="N131" s="5">
        <f t="shared" si="13"/>
        <v>32.675294811031669</v>
      </c>
      <c r="O131" s="18">
        <v>22.99</v>
      </c>
      <c r="P131">
        <f t="shared" ref="P131:P194" si="17">(N131*100)/(1000*O131)</f>
        <v>0.14212829408887198</v>
      </c>
      <c r="Q131">
        <v>1</v>
      </c>
      <c r="R131">
        <f t="shared" ref="R131:R194" si="18">P131*Q131</f>
        <v>0.14212829408887198</v>
      </c>
    </row>
    <row r="132" spans="1:18">
      <c r="A132" t="s">
        <v>48</v>
      </c>
      <c r="B132" t="s">
        <v>9</v>
      </c>
      <c r="C132">
        <v>24.353749910000001</v>
      </c>
      <c r="D132">
        <v>0.2063225185</v>
      </c>
      <c r="E132" t="s">
        <v>8</v>
      </c>
      <c r="F132">
        <v>0.847189937</v>
      </c>
      <c r="G132">
        <v>100170.5895</v>
      </c>
      <c r="H132">
        <v>5</v>
      </c>
      <c r="I132">
        <f>0.016</f>
        <v>1.6E-2</v>
      </c>
      <c r="J132">
        <f t="shared" si="15"/>
        <v>4.9199999999999999E-3</v>
      </c>
      <c r="K132">
        <v>0.1</v>
      </c>
      <c r="L132">
        <f t="shared" si="14"/>
        <v>2.4353749910000002</v>
      </c>
      <c r="M132">
        <f t="shared" si="16"/>
        <v>203.2520325203252</v>
      </c>
      <c r="N132" s="5">
        <f t="shared" si="13"/>
        <v>494.99491686991871</v>
      </c>
      <c r="O132" s="19">
        <v>26.98</v>
      </c>
      <c r="P132">
        <f t="shared" si="17"/>
        <v>1.8346735243510701</v>
      </c>
      <c r="Q132">
        <v>3</v>
      </c>
      <c r="R132">
        <f t="shared" si="18"/>
        <v>5.5040205730532108</v>
      </c>
    </row>
    <row r="133" spans="1:18">
      <c r="A133" t="s">
        <v>48</v>
      </c>
      <c r="B133" t="s">
        <v>11</v>
      </c>
      <c r="C133">
        <v>9.1627377110000001</v>
      </c>
      <c r="D133">
        <v>6.3541436379999996E-2</v>
      </c>
      <c r="E133" t="s">
        <v>8</v>
      </c>
      <c r="F133">
        <v>0.69347653929999997</v>
      </c>
      <c r="G133">
        <v>51100.762999999999</v>
      </c>
      <c r="H133">
        <v>5</v>
      </c>
      <c r="I133">
        <f>0.016</f>
        <v>1.6E-2</v>
      </c>
      <c r="J133">
        <f t="shared" si="15"/>
        <v>4.9199999999999999E-3</v>
      </c>
      <c r="K133">
        <v>0.1</v>
      </c>
      <c r="L133">
        <f t="shared" si="14"/>
        <v>0.91627377110000008</v>
      </c>
      <c r="M133">
        <f t="shared" si="16"/>
        <v>203.2520325203252</v>
      </c>
      <c r="N133" s="5">
        <f t="shared" si="13"/>
        <v>186.23450632113821</v>
      </c>
      <c r="O133" s="19">
        <v>40.081000000000003</v>
      </c>
      <c r="P133">
        <f t="shared" si="17"/>
        <v>0.46464535895096981</v>
      </c>
      <c r="Q133">
        <v>2</v>
      </c>
      <c r="R133">
        <f t="shared" si="18"/>
        <v>0.92929071790193962</v>
      </c>
    </row>
    <row r="134" spans="1:18">
      <c r="A134" t="s">
        <v>48</v>
      </c>
      <c r="B134" t="s">
        <v>12</v>
      </c>
      <c r="C134">
        <v>1.9539171120000001</v>
      </c>
      <c r="D134">
        <v>1.17230605E-2</v>
      </c>
      <c r="E134" t="s">
        <v>8</v>
      </c>
      <c r="F134">
        <v>0.59997736989999995</v>
      </c>
      <c r="G134">
        <v>8676.5860479999992</v>
      </c>
      <c r="H134">
        <v>5</v>
      </c>
      <c r="I134">
        <f>0.016</f>
        <v>1.6E-2</v>
      </c>
      <c r="J134">
        <f t="shared" si="15"/>
        <v>4.9199999999999999E-3</v>
      </c>
      <c r="K134">
        <v>0.1</v>
      </c>
      <c r="L134">
        <f t="shared" si="14"/>
        <v>0.19539171120000001</v>
      </c>
      <c r="M134">
        <f t="shared" si="16"/>
        <v>203.2520325203252</v>
      </c>
      <c r="N134" s="5">
        <f t="shared" si="13"/>
        <v>39.713762439024393</v>
      </c>
      <c r="O134" s="19">
        <v>39.1</v>
      </c>
      <c r="P134">
        <f t="shared" si="17"/>
        <v>0.10156972490799078</v>
      </c>
      <c r="Q134">
        <v>1</v>
      </c>
      <c r="R134">
        <f t="shared" si="18"/>
        <v>0.10156972490799078</v>
      </c>
    </row>
    <row r="135" spans="1:18">
      <c r="A135" t="s">
        <v>48</v>
      </c>
      <c r="B135" t="s">
        <v>13</v>
      </c>
      <c r="C135">
        <v>1.644005009</v>
      </c>
      <c r="D135">
        <v>5.5900811350000001E-3</v>
      </c>
      <c r="E135" t="s">
        <v>8</v>
      </c>
      <c r="F135">
        <v>0.3400282301</v>
      </c>
      <c r="G135">
        <v>1722.347906</v>
      </c>
      <c r="H135">
        <v>5</v>
      </c>
      <c r="I135">
        <f>0.016</f>
        <v>1.6E-2</v>
      </c>
      <c r="J135">
        <f t="shared" si="15"/>
        <v>4.9199999999999999E-3</v>
      </c>
      <c r="K135">
        <v>0.1</v>
      </c>
      <c r="L135">
        <f t="shared" si="14"/>
        <v>0.16440050090000002</v>
      </c>
      <c r="M135">
        <f t="shared" si="16"/>
        <v>203.2520325203252</v>
      </c>
      <c r="N135" s="5">
        <f t="shared" si="13"/>
        <v>33.414735955284556</v>
      </c>
      <c r="O135" s="19">
        <v>24.3</v>
      </c>
      <c r="P135">
        <f t="shared" si="17"/>
        <v>0.13750920146207635</v>
      </c>
      <c r="Q135">
        <v>2</v>
      </c>
      <c r="R135">
        <f t="shared" si="18"/>
        <v>0.27501840292415269</v>
      </c>
    </row>
    <row r="136" spans="1:18">
      <c r="A136" t="s">
        <v>48</v>
      </c>
      <c r="B136" t="s">
        <v>15</v>
      </c>
      <c r="C136">
        <v>1.1588580040000001</v>
      </c>
      <c r="D136">
        <v>1.9458379139999999E-2</v>
      </c>
      <c r="E136" t="s">
        <v>8</v>
      </c>
      <c r="F136">
        <v>1.679099516</v>
      </c>
      <c r="G136">
        <v>15360.78088</v>
      </c>
      <c r="H136">
        <v>5</v>
      </c>
      <c r="I136">
        <f>0.016</f>
        <v>1.6E-2</v>
      </c>
      <c r="J136">
        <f t="shared" si="15"/>
        <v>4.9199999999999999E-3</v>
      </c>
      <c r="K136">
        <v>0.1</v>
      </c>
      <c r="L136">
        <f t="shared" si="14"/>
        <v>0.11588580040000002</v>
      </c>
      <c r="M136">
        <f t="shared" si="16"/>
        <v>203.2520325203252</v>
      </c>
      <c r="N136" s="5">
        <f t="shared" si="13"/>
        <v>23.554024471544718</v>
      </c>
      <c r="O136" s="18">
        <v>22.99</v>
      </c>
      <c r="P136">
        <f t="shared" si="17"/>
        <v>0.10245334698366558</v>
      </c>
      <c r="Q136">
        <v>1</v>
      </c>
      <c r="R136">
        <f t="shared" si="18"/>
        <v>0.10245334698366558</v>
      </c>
    </row>
    <row r="137" spans="1:18">
      <c r="A137" t="s">
        <v>69</v>
      </c>
      <c r="B137" t="s">
        <v>9</v>
      </c>
      <c r="C137">
        <v>2.2107349890000001</v>
      </c>
      <c r="D137">
        <v>4.8395385050000002E-3</v>
      </c>
      <c r="E137" t="s">
        <v>8</v>
      </c>
      <c r="F137">
        <v>0.21891083859999999</v>
      </c>
      <c r="G137">
        <v>9093.0812669999996</v>
      </c>
      <c r="H137">
        <v>5</v>
      </c>
      <c r="I137">
        <f>0.021</f>
        <v>2.1000000000000001E-2</v>
      </c>
      <c r="J137">
        <f t="shared" si="15"/>
        <v>4.8949999999999992E-3</v>
      </c>
      <c r="K137">
        <v>0.1</v>
      </c>
      <c r="L137">
        <f t="shared" si="14"/>
        <v>0.22107349890000003</v>
      </c>
      <c r="M137">
        <f t="shared" si="16"/>
        <v>204.29009193054139</v>
      </c>
      <c r="N137" s="5">
        <f t="shared" si="13"/>
        <v>45.163125413687446</v>
      </c>
      <c r="O137" s="19">
        <v>26.98</v>
      </c>
      <c r="P137">
        <f t="shared" si="17"/>
        <v>0.16739483103664732</v>
      </c>
      <c r="Q137">
        <v>3</v>
      </c>
      <c r="R137">
        <f t="shared" si="18"/>
        <v>0.50218449310994195</v>
      </c>
    </row>
    <row r="138" spans="1:18">
      <c r="A138" t="s">
        <v>69</v>
      </c>
      <c r="B138" t="s">
        <v>10</v>
      </c>
      <c r="C138">
        <v>70.115566950000002</v>
      </c>
      <c r="D138">
        <v>0.45740421780000001</v>
      </c>
      <c r="E138" t="s">
        <v>8</v>
      </c>
      <c r="F138">
        <v>0.65235758300000002</v>
      </c>
      <c r="G138">
        <v>534768.92799999996</v>
      </c>
      <c r="H138">
        <v>5</v>
      </c>
      <c r="I138">
        <f>0.021</f>
        <v>2.1000000000000001E-2</v>
      </c>
      <c r="J138">
        <f t="shared" si="15"/>
        <v>4.8949999999999992E-3</v>
      </c>
      <c r="K138">
        <v>0.1</v>
      </c>
      <c r="L138">
        <f t="shared" si="14"/>
        <v>7.0115566950000003</v>
      </c>
      <c r="M138">
        <f t="shared" si="16"/>
        <v>204.29009193054139</v>
      </c>
      <c r="N138" s="5">
        <f t="shared" si="13"/>
        <v>1432.391561797753</v>
      </c>
      <c r="O138" s="19">
        <v>40.081000000000003</v>
      </c>
      <c r="P138">
        <f t="shared" si="17"/>
        <v>3.5737420767888852</v>
      </c>
      <c r="Q138">
        <v>2</v>
      </c>
      <c r="R138">
        <f t="shared" si="18"/>
        <v>7.1474841535777704</v>
      </c>
    </row>
    <row r="139" spans="1:18">
      <c r="A139" t="s">
        <v>69</v>
      </c>
      <c r="B139" t="s">
        <v>12</v>
      </c>
      <c r="C139">
        <v>6.4198795219999996</v>
      </c>
      <c r="D139">
        <v>2.4313316389999999E-2</v>
      </c>
      <c r="E139" t="s">
        <v>8</v>
      </c>
      <c r="F139">
        <v>0.3787192003</v>
      </c>
      <c r="G139">
        <v>28508.18837</v>
      </c>
      <c r="H139">
        <v>5</v>
      </c>
      <c r="I139">
        <f>0.021</f>
        <v>2.1000000000000001E-2</v>
      </c>
      <c r="J139">
        <f t="shared" si="15"/>
        <v>4.8949999999999992E-3</v>
      </c>
      <c r="K139">
        <v>0.1</v>
      </c>
      <c r="L139">
        <f t="shared" si="14"/>
        <v>0.64198795220000004</v>
      </c>
      <c r="M139">
        <f t="shared" si="16"/>
        <v>204.29009193054139</v>
      </c>
      <c r="N139" s="5">
        <f t="shared" si="13"/>
        <v>131.15177777323802</v>
      </c>
      <c r="O139" s="19">
        <v>39.1</v>
      </c>
      <c r="P139">
        <f t="shared" si="17"/>
        <v>0.33542654161953461</v>
      </c>
      <c r="Q139">
        <v>1</v>
      </c>
      <c r="R139">
        <f t="shared" si="18"/>
        <v>0.33542654161953461</v>
      </c>
    </row>
    <row r="140" spans="1:18">
      <c r="A140" t="s">
        <v>69</v>
      </c>
      <c r="B140" t="s">
        <v>13</v>
      </c>
      <c r="C140">
        <v>11.45347817</v>
      </c>
      <c r="D140">
        <v>3.7086041710000003E-2</v>
      </c>
      <c r="E140" t="s">
        <v>8</v>
      </c>
      <c r="F140">
        <v>0.32379720070000001</v>
      </c>
      <c r="G140">
        <v>11999.278609999999</v>
      </c>
      <c r="H140">
        <v>5</v>
      </c>
      <c r="I140">
        <f>0.021</f>
        <v>2.1000000000000001E-2</v>
      </c>
      <c r="J140">
        <f t="shared" si="15"/>
        <v>4.8949999999999992E-3</v>
      </c>
      <c r="K140">
        <v>0.1</v>
      </c>
      <c r="L140">
        <f t="shared" si="14"/>
        <v>1.145347817</v>
      </c>
      <c r="M140">
        <f t="shared" si="16"/>
        <v>204.29009193054139</v>
      </c>
      <c r="N140" s="5">
        <f t="shared" si="13"/>
        <v>233.9832108273749</v>
      </c>
      <c r="O140" s="19">
        <v>24.3</v>
      </c>
      <c r="P140">
        <f t="shared" si="17"/>
        <v>0.96289387171759222</v>
      </c>
      <c r="Q140">
        <v>2</v>
      </c>
      <c r="R140">
        <f t="shared" si="18"/>
        <v>1.9257877434351844</v>
      </c>
    </row>
    <row r="141" spans="1:18">
      <c r="A141" t="s">
        <v>69</v>
      </c>
      <c r="B141" t="s">
        <v>15</v>
      </c>
      <c r="C141">
        <v>0.88910184349999999</v>
      </c>
      <c r="D141">
        <v>2.7768551229999999E-3</v>
      </c>
      <c r="E141" t="s">
        <v>8</v>
      </c>
      <c r="F141">
        <v>0.31232137729999998</v>
      </c>
      <c r="G141">
        <v>11785.1355</v>
      </c>
      <c r="H141">
        <v>5</v>
      </c>
      <c r="I141">
        <f>0.021</f>
        <v>2.1000000000000001E-2</v>
      </c>
      <c r="J141">
        <f t="shared" si="15"/>
        <v>4.8949999999999992E-3</v>
      </c>
      <c r="K141">
        <v>0.1</v>
      </c>
      <c r="L141">
        <f t="shared" si="14"/>
        <v>8.8910184350000004E-2</v>
      </c>
      <c r="M141">
        <f t="shared" si="16"/>
        <v>204.29009193054139</v>
      </c>
      <c r="N141" s="5">
        <f t="shared" si="13"/>
        <v>18.163469734422883</v>
      </c>
      <c r="O141" s="18">
        <v>22.99</v>
      </c>
      <c r="P141">
        <f t="shared" si="17"/>
        <v>7.9005957957472311E-2</v>
      </c>
      <c r="Q141">
        <v>1</v>
      </c>
      <c r="R141">
        <f t="shared" si="18"/>
        <v>7.9005957957472311E-2</v>
      </c>
    </row>
    <row r="142" spans="1:18">
      <c r="A142" t="s">
        <v>70</v>
      </c>
      <c r="B142" t="s">
        <v>9</v>
      </c>
      <c r="C142">
        <v>16.154909060000001</v>
      </c>
      <c r="D142">
        <v>0.11145221819999999</v>
      </c>
      <c r="E142" t="s">
        <v>8</v>
      </c>
      <c r="F142">
        <v>0.68989690829999994</v>
      </c>
      <c r="G142">
        <v>66447.539709999997</v>
      </c>
      <c r="H142">
        <v>5</v>
      </c>
      <c r="I142">
        <f t="shared" ref="I142:I151" si="19">0.016</f>
        <v>1.6E-2</v>
      </c>
      <c r="J142">
        <f t="shared" si="15"/>
        <v>4.9199999999999999E-3</v>
      </c>
      <c r="K142">
        <v>0.1</v>
      </c>
      <c r="L142">
        <f t="shared" si="14"/>
        <v>1.6154909060000002</v>
      </c>
      <c r="M142">
        <f t="shared" si="16"/>
        <v>203.2520325203252</v>
      </c>
      <c r="N142" s="5">
        <f t="shared" si="13"/>
        <v>328.35181016260168</v>
      </c>
      <c r="O142" s="19">
        <v>26.98</v>
      </c>
      <c r="P142">
        <f t="shared" si="17"/>
        <v>1.2170193112031196</v>
      </c>
      <c r="Q142">
        <v>3</v>
      </c>
      <c r="R142">
        <f t="shared" si="18"/>
        <v>3.6510579336093585</v>
      </c>
    </row>
    <row r="143" spans="1:18">
      <c r="A143" t="s">
        <v>70</v>
      </c>
      <c r="B143" t="s">
        <v>10</v>
      </c>
      <c r="C143">
        <v>19.279824519999998</v>
      </c>
      <c r="D143">
        <v>4.198294801E-2</v>
      </c>
      <c r="E143" t="s">
        <v>8</v>
      </c>
      <c r="F143">
        <v>0.2177558617</v>
      </c>
      <c r="G143">
        <v>147046.5338</v>
      </c>
      <c r="H143">
        <v>5</v>
      </c>
      <c r="I143">
        <f t="shared" si="19"/>
        <v>1.6E-2</v>
      </c>
      <c r="J143">
        <f t="shared" si="15"/>
        <v>4.9199999999999999E-3</v>
      </c>
      <c r="K143">
        <v>0.1</v>
      </c>
      <c r="L143">
        <f t="shared" si="14"/>
        <v>1.927982452</v>
      </c>
      <c r="M143">
        <f t="shared" si="16"/>
        <v>203.2520325203252</v>
      </c>
      <c r="N143" s="5">
        <f t="shared" si="13"/>
        <v>391.8663520325203</v>
      </c>
      <c r="O143" s="19">
        <v>40.081000000000003</v>
      </c>
      <c r="P143">
        <f t="shared" si="17"/>
        <v>0.97768606579805972</v>
      </c>
      <c r="Q143">
        <v>2</v>
      </c>
      <c r="R143">
        <f t="shared" si="18"/>
        <v>1.9553721315961194</v>
      </c>
    </row>
    <row r="144" spans="1:18">
      <c r="A144" t="s">
        <v>70</v>
      </c>
      <c r="B144" t="s">
        <v>12</v>
      </c>
      <c r="C144">
        <v>3.3881732879999999</v>
      </c>
      <c r="D144">
        <v>4.0803081069999997E-2</v>
      </c>
      <c r="E144" t="s">
        <v>8</v>
      </c>
      <c r="F144">
        <v>1.20427964</v>
      </c>
      <c r="G144">
        <v>15045.55997</v>
      </c>
      <c r="H144">
        <v>5</v>
      </c>
      <c r="I144">
        <f t="shared" si="19"/>
        <v>1.6E-2</v>
      </c>
      <c r="J144">
        <f t="shared" si="15"/>
        <v>4.9199999999999999E-3</v>
      </c>
      <c r="K144">
        <v>0.1</v>
      </c>
      <c r="L144">
        <f t="shared" si="14"/>
        <v>0.33881732880000004</v>
      </c>
      <c r="M144">
        <f t="shared" si="16"/>
        <v>203.2520325203252</v>
      </c>
      <c r="N144" s="5">
        <f t="shared" si="13"/>
        <v>68.865310731707325</v>
      </c>
      <c r="O144" s="19">
        <v>39.1</v>
      </c>
      <c r="P144">
        <f t="shared" si="17"/>
        <v>0.17612611440334353</v>
      </c>
      <c r="Q144">
        <v>1</v>
      </c>
      <c r="R144">
        <f t="shared" si="18"/>
        <v>0.17612611440334353</v>
      </c>
    </row>
    <row r="145" spans="1:18">
      <c r="A145" t="s">
        <v>70</v>
      </c>
      <c r="B145" t="s">
        <v>14</v>
      </c>
      <c r="C145">
        <v>4.0572975229999999</v>
      </c>
      <c r="D145">
        <v>1.465441782E-2</v>
      </c>
      <c r="E145" t="s">
        <v>8</v>
      </c>
      <c r="F145">
        <v>0.3611866702</v>
      </c>
      <c r="G145">
        <v>104011.3429</v>
      </c>
      <c r="H145">
        <v>5</v>
      </c>
      <c r="I145">
        <f t="shared" si="19"/>
        <v>1.6E-2</v>
      </c>
      <c r="J145">
        <f t="shared" si="15"/>
        <v>4.9199999999999999E-3</v>
      </c>
      <c r="K145">
        <v>0.1</v>
      </c>
      <c r="L145">
        <f t="shared" si="14"/>
        <v>0.40572975230000002</v>
      </c>
      <c r="M145">
        <f t="shared" si="16"/>
        <v>203.2520325203252</v>
      </c>
      <c r="N145" s="5">
        <f t="shared" si="13"/>
        <v>82.465396808943098</v>
      </c>
      <c r="O145" s="19">
        <v>24.3</v>
      </c>
      <c r="P145">
        <f t="shared" si="17"/>
        <v>0.33936377287630903</v>
      </c>
      <c r="Q145">
        <v>2</v>
      </c>
      <c r="R145">
        <f t="shared" si="18"/>
        <v>0.67872754575261807</v>
      </c>
    </row>
    <row r="146" spans="1:18">
      <c r="A146" t="s">
        <v>70</v>
      </c>
      <c r="B146" t="s">
        <v>15</v>
      </c>
      <c r="C146">
        <v>0.86575307050000005</v>
      </c>
      <c r="D146">
        <v>2.2296360880000001E-2</v>
      </c>
      <c r="E146" t="s">
        <v>8</v>
      </c>
      <c r="F146">
        <v>2.575371852</v>
      </c>
      <c r="G146">
        <v>11475.645130000001</v>
      </c>
      <c r="H146">
        <v>5</v>
      </c>
      <c r="I146">
        <f t="shared" si="19"/>
        <v>1.6E-2</v>
      </c>
      <c r="J146">
        <f t="shared" si="15"/>
        <v>4.9199999999999999E-3</v>
      </c>
      <c r="K146">
        <v>0.1</v>
      </c>
      <c r="L146">
        <f t="shared" si="14"/>
        <v>8.6575307050000008E-2</v>
      </c>
      <c r="M146">
        <f t="shared" si="16"/>
        <v>203.2520325203252</v>
      </c>
      <c r="N146" s="5">
        <f t="shared" si="13"/>
        <v>17.596607123983741</v>
      </c>
      <c r="O146" s="18">
        <v>22.99</v>
      </c>
      <c r="P146">
        <f t="shared" si="17"/>
        <v>7.6540265872047583E-2</v>
      </c>
      <c r="Q146">
        <v>1</v>
      </c>
      <c r="R146">
        <f t="shared" si="18"/>
        <v>7.6540265872047583E-2</v>
      </c>
    </row>
    <row r="147" spans="1:18">
      <c r="A147" t="s">
        <v>59</v>
      </c>
      <c r="B147" t="s">
        <v>7</v>
      </c>
      <c r="C147">
        <v>6.3675569200000002</v>
      </c>
      <c r="D147">
        <v>5.4648276330000002E-2</v>
      </c>
      <c r="E147" t="s">
        <v>8</v>
      </c>
      <c r="F147">
        <v>0.85822988339999995</v>
      </c>
      <c r="G147">
        <v>17098.124879999999</v>
      </c>
      <c r="H147">
        <v>5</v>
      </c>
      <c r="I147">
        <f t="shared" si="19"/>
        <v>1.6E-2</v>
      </c>
      <c r="J147">
        <f t="shared" si="15"/>
        <v>4.9199999999999999E-3</v>
      </c>
      <c r="K147">
        <v>0.1</v>
      </c>
      <c r="L147">
        <f t="shared" si="14"/>
        <v>0.63675569200000004</v>
      </c>
      <c r="M147">
        <f t="shared" si="16"/>
        <v>203.2520325203252</v>
      </c>
      <c r="N147" s="5">
        <f t="shared" si="13"/>
        <v>129.4218886178862</v>
      </c>
      <c r="O147" s="19">
        <v>26.98</v>
      </c>
      <c r="P147">
        <f t="shared" si="17"/>
        <v>0.47969565833167604</v>
      </c>
      <c r="Q147">
        <v>3</v>
      </c>
      <c r="R147">
        <f t="shared" si="18"/>
        <v>1.4390869749950281</v>
      </c>
    </row>
    <row r="148" spans="1:18">
      <c r="A148" t="s">
        <v>59</v>
      </c>
      <c r="B148" t="s">
        <v>10</v>
      </c>
      <c r="C148">
        <v>4.2317289029999996</v>
      </c>
      <c r="D148">
        <v>2.7562776019999999E-2</v>
      </c>
      <c r="E148" t="s">
        <v>8</v>
      </c>
      <c r="F148">
        <v>0.6513360534</v>
      </c>
      <c r="G148">
        <v>32275.24539</v>
      </c>
      <c r="H148">
        <v>5</v>
      </c>
      <c r="I148">
        <f t="shared" si="19"/>
        <v>1.6E-2</v>
      </c>
      <c r="J148">
        <f t="shared" si="15"/>
        <v>4.9199999999999999E-3</v>
      </c>
      <c r="K148">
        <v>0.1</v>
      </c>
      <c r="L148">
        <f t="shared" si="14"/>
        <v>0.42317289029999999</v>
      </c>
      <c r="M148">
        <f t="shared" si="16"/>
        <v>203.2520325203252</v>
      </c>
      <c r="N148" s="5">
        <f t="shared" si="13"/>
        <v>86.01075006097561</v>
      </c>
      <c r="O148" s="19">
        <v>40.081000000000003</v>
      </c>
      <c r="P148">
        <f t="shared" si="17"/>
        <v>0.21459232569291087</v>
      </c>
      <c r="Q148">
        <v>2</v>
      </c>
      <c r="R148">
        <f t="shared" si="18"/>
        <v>0.42918465138582174</v>
      </c>
    </row>
    <row r="149" spans="1:18">
      <c r="A149" t="s">
        <v>59</v>
      </c>
      <c r="B149" t="s">
        <v>12</v>
      </c>
      <c r="C149">
        <v>0.61764719040000005</v>
      </c>
      <c r="D149">
        <v>1.179099112E-2</v>
      </c>
      <c r="E149" t="s">
        <v>8</v>
      </c>
      <c r="F149">
        <v>1.9090172030000001</v>
      </c>
      <c r="G149">
        <v>2742.7309789999999</v>
      </c>
      <c r="H149">
        <v>5</v>
      </c>
      <c r="I149">
        <f t="shared" si="19"/>
        <v>1.6E-2</v>
      </c>
      <c r="J149">
        <f t="shared" si="15"/>
        <v>4.9199999999999999E-3</v>
      </c>
      <c r="K149">
        <v>0.1</v>
      </c>
      <c r="L149">
        <f t="shared" si="14"/>
        <v>6.1764719040000006E-2</v>
      </c>
      <c r="M149">
        <f t="shared" si="16"/>
        <v>203.2520325203252</v>
      </c>
      <c r="N149" s="5">
        <f t="shared" si="13"/>
        <v>12.553804682926831</v>
      </c>
      <c r="O149" s="19">
        <v>39.1</v>
      </c>
      <c r="P149">
        <f t="shared" si="17"/>
        <v>3.2106917347638958E-2</v>
      </c>
      <c r="Q149">
        <v>1</v>
      </c>
      <c r="R149">
        <f t="shared" si="18"/>
        <v>3.2106917347638958E-2</v>
      </c>
    </row>
    <row r="150" spans="1:18">
      <c r="A150" t="s">
        <v>59</v>
      </c>
      <c r="B150" t="s">
        <v>14</v>
      </c>
      <c r="C150">
        <v>0.50705133729999996</v>
      </c>
      <c r="D150">
        <v>5.3011471360000003E-3</v>
      </c>
      <c r="E150" t="s">
        <v>8</v>
      </c>
      <c r="F150">
        <v>1.0454852880000001</v>
      </c>
      <c r="G150">
        <v>12998.576069999999</v>
      </c>
      <c r="H150">
        <v>5</v>
      </c>
      <c r="I150">
        <f t="shared" si="19"/>
        <v>1.6E-2</v>
      </c>
      <c r="J150">
        <f t="shared" si="15"/>
        <v>4.9199999999999999E-3</v>
      </c>
      <c r="K150">
        <v>0.1</v>
      </c>
      <c r="L150">
        <f t="shared" si="14"/>
        <v>5.0705133729999997E-2</v>
      </c>
      <c r="M150">
        <f t="shared" si="16"/>
        <v>203.2520325203252</v>
      </c>
      <c r="N150" s="5">
        <f t="shared" si="13"/>
        <v>10.305921489837397</v>
      </c>
      <c r="O150" s="19">
        <v>24.3</v>
      </c>
      <c r="P150">
        <f t="shared" si="17"/>
        <v>4.2411199546655953E-2</v>
      </c>
      <c r="Q150">
        <v>2</v>
      </c>
      <c r="R150">
        <f t="shared" si="18"/>
        <v>8.4822399093311907E-2</v>
      </c>
    </row>
    <row r="151" spans="1:18">
      <c r="A151" t="s">
        <v>59</v>
      </c>
      <c r="B151" t="s">
        <v>15</v>
      </c>
      <c r="C151">
        <v>0.6219216809</v>
      </c>
      <c r="D151">
        <v>1.2656873060000001E-2</v>
      </c>
      <c r="E151" t="s">
        <v>8</v>
      </c>
      <c r="F151">
        <v>2.0351233039999999</v>
      </c>
      <c r="G151">
        <v>8243.6352270000007</v>
      </c>
      <c r="H151">
        <v>5</v>
      </c>
      <c r="I151">
        <f t="shared" si="19"/>
        <v>1.6E-2</v>
      </c>
      <c r="J151">
        <f t="shared" si="15"/>
        <v>4.9199999999999999E-3</v>
      </c>
      <c r="K151">
        <v>0.1</v>
      </c>
      <c r="L151">
        <f t="shared" si="14"/>
        <v>6.219216809E-2</v>
      </c>
      <c r="M151">
        <f t="shared" si="16"/>
        <v>203.2520325203252</v>
      </c>
      <c r="N151" s="5">
        <f t="shared" si="13"/>
        <v>12.640684571138211</v>
      </c>
      <c r="O151" s="18">
        <v>22.99</v>
      </c>
      <c r="P151">
        <f t="shared" si="17"/>
        <v>5.4983403963193608E-2</v>
      </c>
      <c r="Q151">
        <v>1</v>
      </c>
      <c r="R151">
        <f t="shared" si="18"/>
        <v>5.4983403963193608E-2</v>
      </c>
    </row>
    <row r="152" spans="1:18">
      <c r="A152" t="s">
        <v>57</v>
      </c>
      <c r="B152" t="s">
        <v>7</v>
      </c>
      <c r="C152">
        <v>11.080884060000001</v>
      </c>
      <c r="D152">
        <v>7.5146399890000007E-2</v>
      </c>
      <c r="E152" t="s">
        <v>8</v>
      </c>
      <c r="F152">
        <v>0.6781624959</v>
      </c>
      <c r="G152">
        <v>29754.322069999998</v>
      </c>
      <c r="H152">
        <v>5</v>
      </c>
      <c r="I152">
        <f>0.021</f>
        <v>2.1000000000000001E-2</v>
      </c>
      <c r="J152">
        <f t="shared" si="15"/>
        <v>4.8949999999999992E-3</v>
      </c>
      <c r="K152">
        <v>0.1</v>
      </c>
      <c r="L152">
        <f t="shared" si="14"/>
        <v>1.108088406</v>
      </c>
      <c r="M152">
        <f t="shared" si="16"/>
        <v>204.29009193054139</v>
      </c>
      <c r="N152" s="5">
        <f t="shared" si="13"/>
        <v>226.37148232890709</v>
      </c>
      <c r="O152" s="19">
        <v>26.98</v>
      </c>
      <c r="P152">
        <f t="shared" si="17"/>
        <v>0.83903440448075273</v>
      </c>
      <c r="Q152">
        <v>3</v>
      </c>
      <c r="R152">
        <f t="shared" si="18"/>
        <v>2.5171032134422582</v>
      </c>
    </row>
    <row r="153" spans="1:18">
      <c r="A153" t="s">
        <v>57</v>
      </c>
      <c r="B153" t="s">
        <v>11</v>
      </c>
      <c r="C153">
        <v>7.1072851789999998</v>
      </c>
      <c r="D153">
        <v>4.263399969E-2</v>
      </c>
      <c r="E153" t="s">
        <v>8</v>
      </c>
      <c r="F153">
        <v>0.59986336019999997</v>
      </c>
      <c r="G153">
        <v>39637.465020000003</v>
      </c>
      <c r="H153">
        <v>5</v>
      </c>
      <c r="I153">
        <f>0.021</f>
        <v>2.1000000000000001E-2</v>
      </c>
      <c r="J153">
        <f t="shared" si="15"/>
        <v>4.8949999999999992E-3</v>
      </c>
      <c r="K153">
        <v>0.1</v>
      </c>
      <c r="L153">
        <f t="shared" si="14"/>
        <v>0.71072851790000002</v>
      </c>
      <c r="M153">
        <f t="shared" si="16"/>
        <v>204.29009193054139</v>
      </c>
      <c r="N153" s="5">
        <f t="shared" si="13"/>
        <v>145.19479425944843</v>
      </c>
      <c r="O153" s="19">
        <v>40.081000000000003</v>
      </c>
      <c r="P153">
        <f t="shared" si="17"/>
        <v>0.36225342246812314</v>
      </c>
      <c r="Q153">
        <v>2</v>
      </c>
      <c r="R153">
        <f t="shared" si="18"/>
        <v>0.72450684493624629</v>
      </c>
    </row>
    <row r="154" spans="1:18">
      <c r="A154" t="s">
        <v>57</v>
      </c>
      <c r="B154" t="s">
        <v>12</v>
      </c>
      <c r="C154">
        <v>1.974307456</v>
      </c>
      <c r="D154">
        <v>1.979241298E-2</v>
      </c>
      <c r="E154" t="s">
        <v>8</v>
      </c>
      <c r="F154">
        <v>1.002499024</v>
      </c>
      <c r="G154">
        <v>8767.1316349999997</v>
      </c>
      <c r="H154">
        <v>5</v>
      </c>
      <c r="I154">
        <f>0.021</f>
        <v>2.1000000000000001E-2</v>
      </c>
      <c r="J154">
        <f t="shared" si="15"/>
        <v>4.8949999999999992E-3</v>
      </c>
      <c r="K154">
        <v>0.1</v>
      </c>
      <c r="L154">
        <f t="shared" si="14"/>
        <v>0.19743074560000001</v>
      </c>
      <c r="M154">
        <f t="shared" si="16"/>
        <v>204.29009193054139</v>
      </c>
      <c r="N154" s="5">
        <f t="shared" si="13"/>
        <v>40.333145168539332</v>
      </c>
      <c r="O154" s="19">
        <v>39.1</v>
      </c>
      <c r="P154">
        <f t="shared" si="17"/>
        <v>0.10315382396045865</v>
      </c>
      <c r="Q154">
        <v>1</v>
      </c>
      <c r="R154">
        <f t="shared" si="18"/>
        <v>0.10315382396045865</v>
      </c>
    </row>
    <row r="155" spans="1:18">
      <c r="A155" t="s">
        <v>57</v>
      </c>
      <c r="B155" t="s">
        <v>14</v>
      </c>
      <c r="C155">
        <v>0.85395898349999999</v>
      </c>
      <c r="D155">
        <v>6.0957190100000003E-3</v>
      </c>
      <c r="E155" t="s">
        <v>8</v>
      </c>
      <c r="F155">
        <v>0.71381871119999996</v>
      </c>
      <c r="G155">
        <v>21891.769130000001</v>
      </c>
      <c r="H155">
        <v>5</v>
      </c>
      <c r="I155">
        <f>0.021</f>
        <v>2.1000000000000001E-2</v>
      </c>
      <c r="J155">
        <f t="shared" si="15"/>
        <v>4.8949999999999992E-3</v>
      </c>
      <c r="K155">
        <v>0.1</v>
      </c>
      <c r="L155">
        <f t="shared" si="14"/>
        <v>8.5395898349999999E-2</v>
      </c>
      <c r="M155">
        <f t="shared" si="16"/>
        <v>204.29009193054139</v>
      </c>
      <c r="N155" s="5">
        <f t="shared" si="13"/>
        <v>17.445535924412667</v>
      </c>
      <c r="O155" s="19">
        <v>24.3</v>
      </c>
      <c r="P155">
        <f t="shared" si="17"/>
        <v>7.1792328907048009E-2</v>
      </c>
      <c r="Q155">
        <v>2</v>
      </c>
      <c r="R155">
        <f t="shared" si="18"/>
        <v>0.14358465781409602</v>
      </c>
    </row>
    <row r="156" spans="1:18">
      <c r="A156" t="s">
        <v>57</v>
      </c>
      <c r="B156" t="s">
        <v>15</v>
      </c>
      <c r="C156">
        <v>1.042450952</v>
      </c>
      <c r="D156">
        <v>1.5132568969999999E-2</v>
      </c>
      <c r="E156" t="s">
        <v>8</v>
      </c>
      <c r="F156">
        <v>1.451633666</v>
      </c>
      <c r="G156">
        <v>13817.79355</v>
      </c>
      <c r="H156">
        <v>5</v>
      </c>
      <c r="I156">
        <f>0.021</f>
        <v>2.1000000000000001E-2</v>
      </c>
      <c r="J156">
        <f t="shared" si="15"/>
        <v>4.8949999999999992E-3</v>
      </c>
      <c r="K156">
        <v>0.1</v>
      </c>
      <c r="L156">
        <f t="shared" si="14"/>
        <v>0.10424509520000001</v>
      </c>
      <c r="M156">
        <f t="shared" si="16"/>
        <v>204.29009193054139</v>
      </c>
      <c r="N156" s="5">
        <f t="shared" si="13"/>
        <v>21.296240081716043</v>
      </c>
      <c r="O156" s="18">
        <v>22.99</v>
      </c>
      <c r="P156">
        <f t="shared" si="17"/>
        <v>9.2632623234954511E-2</v>
      </c>
      <c r="Q156">
        <v>1</v>
      </c>
      <c r="R156">
        <f t="shared" si="18"/>
        <v>9.2632623234954511E-2</v>
      </c>
    </row>
    <row r="157" spans="1:18">
      <c r="A157" t="s">
        <v>58</v>
      </c>
      <c r="B157" t="s">
        <v>9</v>
      </c>
      <c r="C157">
        <v>8.6839417529999992</v>
      </c>
      <c r="D157">
        <v>0.16811487980000001</v>
      </c>
      <c r="E157" t="s">
        <v>8</v>
      </c>
      <c r="F157">
        <v>1.9359282289999999</v>
      </c>
      <c r="G157">
        <v>35718.341849999997</v>
      </c>
      <c r="H157">
        <v>5</v>
      </c>
      <c r="I157">
        <f>0.016</f>
        <v>1.6E-2</v>
      </c>
      <c r="J157">
        <f t="shared" si="15"/>
        <v>4.9199999999999999E-3</v>
      </c>
      <c r="K157">
        <v>0.1</v>
      </c>
      <c r="L157">
        <f t="shared" si="14"/>
        <v>0.86839417529999996</v>
      </c>
      <c r="M157">
        <f t="shared" si="16"/>
        <v>203.2520325203252</v>
      </c>
      <c r="N157" s="5">
        <f t="shared" si="13"/>
        <v>176.50288115853658</v>
      </c>
      <c r="O157" s="19">
        <v>26.98</v>
      </c>
      <c r="P157">
        <f t="shared" si="17"/>
        <v>0.65419896648827491</v>
      </c>
      <c r="Q157">
        <v>3</v>
      </c>
      <c r="R157">
        <f t="shared" si="18"/>
        <v>1.9625968994648249</v>
      </c>
    </row>
    <row r="158" spans="1:18">
      <c r="A158" t="s">
        <v>58</v>
      </c>
      <c r="B158" t="s">
        <v>11</v>
      </c>
      <c r="C158">
        <v>2.9483577460000001</v>
      </c>
      <c r="D158">
        <v>5.2722526360000001E-2</v>
      </c>
      <c r="E158" t="s">
        <v>8</v>
      </c>
      <c r="F158">
        <v>1.7881997679999999</v>
      </c>
      <c r="G158">
        <v>16443.04739</v>
      </c>
      <c r="H158">
        <v>5</v>
      </c>
      <c r="I158">
        <f>0.016</f>
        <v>1.6E-2</v>
      </c>
      <c r="J158">
        <f t="shared" si="15"/>
        <v>4.9199999999999999E-3</v>
      </c>
      <c r="K158">
        <v>0.1</v>
      </c>
      <c r="L158">
        <f t="shared" si="14"/>
        <v>0.29483577460000004</v>
      </c>
      <c r="M158">
        <f t="shared" si="16"/>
        <v>203.2520325203252</v>
      </c>
      <c r="N158" s="5">
        <f t="shared" si="13"/>
        <v>59.925970447154477</v>
      </c>
      <c r="O158" s="19">
        <v>40.081000000000003</v>
      </c>
      <c r="P158">
        <f t="shared" si="17"/>
        <v>0.14951216398581491</v>
      </c>
      <c r="Q158">
        <v>2</v>
      </c>
      <c r="R158">
        <f t="shared" si="18"/>
        <v>0.29902432797162981</v>
      </c>
    </row>
    <row r="159" spans="1:18">
      <c r="A159" t="s">
        <v>58</v>
      </c>
      <c r="B159" t="s">
        <v>12</v>
      </c>
      <c r="C159">
        <v>0.76683353109999997</v>
      </c>
      <c r="D159">
        <v>1.5943847279999999E-2</v>
      </c>
      <c r="E159" t="s">
        <v>8</v>
      </c>
      <c r="F159">
        <v>2.0791797220000001</v>
      </c>
      <c r="G159">
        <v>3405.209503</v>
      </c>
      <c r="H159">
        <v>5</v>
      </c>
      <c r="I159">
        <f>0.016</f>
        <v>1.6E-2</v>
      </c>
      <c r="J159">
        <f t="shared" si="15"/>
        <v>4.9199999999999999E-3</v>
      </c>
      <c r="K159">
        <v>0.1</v>
      </c>
      <c r="L159">
        <f t="shared" si="14"/>
        <v>7.6683353110000005E-2</v>
      </c>
      <c r="M159">
        <f t="shared" si="16"/>
        <v>203.2520325203252</v>
      </c>
      <c r="N159" s="5">
        <f t="shared" si="13"/>
        <v>15.586047380081302</v>
      </c>
      <c r="O159" s="19">
        <v>39.1</v>
      </c>
      <c r="P159">
        <f t="shared" si="17"/>
        <v>3.9862013759798726E-2</v>
      </c>
      <c r="Q159">
        <v>1</v>
      </c>
      <c r="R159">
        <f t="shared" si="18"/>
        <v>3.9862013759798726E-2</v>
      </c>
    </row>
    <row r="160" spans="1:18">
      <c r="A160" t="s">
        <v>58</v>
      </c>
      <c r="B160" t="s">
        <v>14</v>
      </c>
      <c r="C160">
        <v>0.36296606419999999</v>
      </c>
      <c r="D160">
        <v>7.1807448909999997E-3</v>
      </c>
      <c r="E160" t="s">
        <v>8</v>
      </c>
      <c r="F160">
        <v>1.9783515869999999</v>
      </c>
      <c r="G160">
        <v>9304.8605750000006</v>
      </c>
      <c r="H160">
        <v>5</v>
      </c>
      <c r="I160">
        <f>0.016</f>
        <v>1.6E-2</v>
      </c>
      <c r="J160">
        <f t="shared" si="15"/>
        <v>4.9199999999999999E-3</v>
      </c>
      <c r="K160">
        <v>0.1</v>
      </c>
      <c r="L160">
        <f t="shared" si="14"/>
        <v>3.6296606420000002E-2</v>
      </c>
      <c r="M160">
        <f t="shared" si="16"/>
        <v>203.2520325203252</v>
      </c>
      <c r="N160" s="5">
        <f t="shared" si="13"/>
        <v>7.3773590284552846</v>
      </c>
      <c r="O160" s="19">
        <v>24.3</v>
      </c>
      <c r="P160">
        <f t="shared" si="17"/>
        <v>3.0359502174713105E-2</v>
      </c>
      <c r="Q160">
        <v>2</v>
      </c>
      <c r="R160">
        <f t="shared" si="18"/>
        <v>6.071900434942621E-2</v>
      </c>
    </row>
    <row r="161" spans="1:18">
      <c r="A161" t="s">
        <v>58</v>
      </c>
      <c r="B161" t="s">
        <v>15</v>
      </c>
      <c r="C161">
        <v>0.61064762669999995</v>
      </c>
      <c r="D161">
        <v>1.191414052E-2</v>
      </c>
      <c r="E161" t="s">
        <v>8</v>
      </c>
      <c r="F161">
        <v>1.951066376</v>
      </c>
      <c r="G161">
        <v>8094.1964900000003</v>
      </c>
      <c r="H161">
        <v>5</v>
      </c>
      <c r="I161">
        <f>0.016</f>
        <v>1.6E-2</v>
      </c>
      <c r="J161">
        <f t="shared" si="15"/>
        <v>4.9199999999999999E-3</v>
      </c>
      <c r="K161">
        <v>0.1</v>
      </c>
      <c r="L161">
        <f t="shared" si="14"/>
        <v>6.1064762669999995E-2</v>
      </c>
      <c r="M161">
        <f t="shared" si="16"/>
        <v>203.2520325203252</v>
      </c>
      <c r="N161" s="5">
        <f t="shared" si="13"/>
        <v>12.41153712804878</v>
      </c>
      <c r="O161" s="18">
        <v>22.99</v>
      </c>
      <c r="P161">
        <f t="shared" si="17"/>
        <v>5.3986677372982954E-2</v>
      </c>
      <c r="Q161">
        <v>1</v>
      </c>
      <c r="R161">
        <f t="shared" si="18"/>
        <v>5.3986677372982954E-2</v>
      </c>
    </row>
    <row r="162" spans="1:18">
      <c r="A162" t="s">
        <v>56</v>
      </c>
      <c r="B162" t="s">
        <v>9</v>
      </c>
      <c r="C162">
        <v>12.626659399999999</v>
      </c>
      <c r="D162">
        <v>3.8811844900000003E-2</v>
      </c>
      <c r="E162" t="s">
        <v>8</v>
      </c>
      <c r="F162">
        <v>0.30738015219999998</v>
      </c>
      <c r="G162">
        <v>51935.324979999998</v>
      </c>
      <c r="H162">
        <v>5</v>
      </c>
      <c r="I162">
        <f>0.021</f>
        <v>2.1000000000000001E-2</v>
      </c>
      <c r="J162">
        <f t="shared" si="15"/>
        <v>4.8949999999999992E-3</v>
      </c>
      <c r="K162">
        <v>0.1</v>
      </c>
      <c r="L162">
        <f t="shared" si="14"/>
        <v>1.26266594</v>
      </c>
      <c r="M162">
        <f t="shared" si="16"/>
        <v>204.29009193054139</v>
      </c>
      <c r="N162" s="5">
        <f t="shared" si="13"/>
        <v>257.95014096016348</v>
      </c>
      <c r="O162" s="19">
        <v>26.98</v>
      </c>
      <c r="P162">
        <f t="shared" si="17"/>
        <v>0.95607909918518708</v>
      </c>
      <c r="Q162">
        <v>3</v>
      </c>
      <c r="R162">
        <f t="shared" si="18"/>
        <v>2.8682372975555612</v>
      </c>
    </row>
    <row r="163" spans="1:18">
      <c r="A163" t="s">
        <v>56</v>
      </c>
      <c r="B163" t="s">
        <v>10</v>
      </c>
      <c r="C163">
        <v>6.7494279539999997</v>
      </c>
      <c r="D163">
        <v>2.5379742730000002E-2</v>
      </c>
      <c r="E163" t="s">
        <v>8</v>
      </c>
      <c r="F163">
        <v>0.37602805610000001</v>
      </c>
      <c r="G163">
        <v>51477.646249999998</v>
      </c>
      <c r="H163">
        <v>5</v>
      </c>
      <c r="I163">
        <f>0.021</f>
        <v>2.1000000000000001E-2</v>
      </c>
      <c r="J163">
        <f t="shared" si="15"/>
        <v>4.8949999999999992E-3</v>
      </c>
      <c r="K163">
        <v>0.1</v>
      </c>
      <c r="L163">
        <f t="shared" si="14"/>
        <v>0.67494279540000002</v>
      </c>
      <c r="M163">
        <f t="shared" si="16"/>
        <v>204.29009193054139</v>
      </c>
      <c r="N163" s="5">
        <f t="shared" si="13"/>
        <v>137.8841257201226</v>
      </c>
      <c r="O163" s="19">
        <v>40.081000000000003</v>
      </c>
      <c r="P163">
        <f t="shared" si="17"/>
        <v>0.34401368658497189</v>
      </c>
      <c r="Q163">
        <v>2</v>
      </c>
      <c r="R163">
        <f t="shared" si="18"/>
        <v>0.68802737316994378</v>
      </c>
    </row>
    <row r="164" spans="1:18">
      <c r="A164" t="s">
        <v>56</v>
      </c>
      <c r="B164" t="s">
        <v>12</v>
      </c>
      <c r="C164">
        <v>0.89188494460000001</v>
      </c>
      <c r="D164">
        <v>8.6804902549999993E-3</v>
      </c>
      <c r="E164" t="s">
        <v>8</v>
      </c>
      <c r="F164">
        <v>0.97327467030000003</v>
      </c>
      <c r="G164">
        <v>3960.5142000000001</v>
      </c>
      <c r="H164">
        <v>5</v>
      </c>
      <c r="I164">
        <f>0.021</f>
        <v>2.1000000000000001E-2</v>
      </c>
      <c r="J164">
        <f t="shared" si="15"/>
        <v>4.8949999999999992E-3</v>
      </c>
      <c r="K164">
        <v>0.1</v>
      </c>
      <c r="L164">
        <f t="shared" si="14"/>
        <v>8.9188494460000003E-2</v>
      </c>
      <c r="M164">
        <f t="shared" si="16"/>
        <v>204.29009193054139</v>
      </c>
      <c r="N164" s="5">
        <f t="shared" si="13"/>
        <v>18.220325732379983</v>
      </c>
      <c r="O164" s="19">
        <v>39.1</v>
      </c>
      <c r="P164">
        <f t="shared" si="17"/>
        <v>4.65992985482864E-2</v>
      </c>
      <c r="Q164">
        <v>1</v>
      </c>
      <c r="R164">
        <f t="shared" si="18"/>
        <v>4.65992985482864E-2</v>
      </c>
    </row>
    <row r="165" spans="1:18">
      <c r="A165" t="s">
        <v>56</v>
      </c>
      <c r="B165" t="s">
        <v>14</v>
      </c>
      <c r="C165">
        <v>0.43847620819999999</v>
      </c>
      <c r="D165">
        <v>4.7150169680000003E-3</v>
      </c>
      <c r="E165" t="s">
        <v>8</v>
      </c>
      <c r="F165">
        <v>1.07531877</v>
      </c>
      <c r="G165">
        <v>11240.61003</v>
      </c>
      <c r="H165">
        <v>5</v>
      </c>
      <c r="I165">
        <f>0.021</f>
        <v>2.1000000000000001E-2</v>
      </c>
      <c r="J165">
        <f t="shared" si="15"/>
        <v>4.8949999999999992E-3</v>
      </c>
      <c r="K165">
        <v>0.1</v>
      </c>
      <c r="L165">
        <f t="shared" si="14"/>
        <v>4.3847620820000002E-2</v>
      </c>
      <c r="M165">
        <f t="shared" si="16"/>
        <v>204.29009193054139</v>
      </c>
      <c r="N165" s="5">
        <f t="shared" si="13"/>
        <v>8.957634488253321</v>
      </c>
      <c r="O165" s="19">
        <v>24.3</v>
      </c>
      <c r="P165">
        <f t="shared" si="17"/>
        <v>3.6862693367297618E-2</v>
      </c>
      <c r="Q165">
        <v>2</v>
      </c>
      <c r="R165">
        <f t="shared" si="18"/>
        <v>7.3725386734595236E-2</v>
      </c>
    </row>
    <row r="166" spans="1:18">
      <c r="A166" t="s">
        <v>56</v>
      </c>
      <c r="B166" t="s">
        <v>15</v>
      </c>
      <c r="C166">
        <v>0.80613078130000004</v>
      </c>
      <c r="D166">
        <v>6.2545944780000003E-3</v>
      </c>
      <c r="E166" t="s">
        <v>8</v>
      </c>
      <c r="F166">
        <v>0.77587838379999996</v>
      </c>
      <c r="G166">
        <v>10685.34562</v>
      </c>
      <c r="H166">
        <v>5</v>
      </c>
      <c r="I166">
        <f>0.021</f>
        <v>2.1000000000000001E-2</v>
      </c>
      <c r="J166">
        <f t="shared" si="15"/>
        <v>4.8949999999999992E-3</v>
      </c>
      <c r="K166">
        <v>0.1</v>
      </c>
      <c r="L166">
        <f t="shared" si="14"/>
        <v>8.0613078130000015E-2</v>
      </c>
      <c r="M166">
        <f t="shared" si="16"/>
        <v>204.29009193054139</v>
      </c>
      <c r="N166" s="5">
        <f t="shared" si="13"/>
        <v>16.46845314198162</v>
      </c>
      <c r="O166" s="18">
        <v>22.99</v>
      </c>
      <c r="P166">
        <f t="shared" si="17"/>
        <v>7.1633115015144064E-2</v>
      </c>
      <c r="Q166">
        <v>1</v>
      </c>
      <c r="R166">
        <f t="shared" si="18"/>
        <v>7.1633115015144064E-2</v>
      </c>
    </row>
    <row r="167" spans="1:18">
      <c r="A167" t="s">
        <v>75</v>
      </c>
      <c r="B167" t="s">
        <v>7</v>
      </c>
      <c r="C167">
        <v>8.6104594149999993</v>
      </c>
      <c r="D167">
        <v>0.2052494715</v>
      </c>
      <c r="E167" t="s">
        <v>8</v>
      </c>
      <c r="F167">
        <v>2.3837226519999999</v>
      </c>
      <c r="G167">
        <v>23120.752929999999</v>
      </c>
      <c r="H167">
        <v>5</v>
      </c>
      <c r="I167">
        <f>0.016</f>
        <v>1.6E-2</v>
      </c>
      <c r="J167">
        <f t="shared" si="15"/>
        <v>4.9199999999999999E-3</v>
      </c>
      <c r="K167">
        <v>0.1</v>
      </c>
      <c r="L167">
        <f t="shared" si="14"/>
        <v>0.86104594150000002</v>
      </c>
      <c r="M167">
        <f t="shared" si="16"/>
        <v>203.2520325203252</v>
      </c>
      <c r="N167" s="5">
        <f t="shared" si="13"/>
        <v>175.00933770325204</v>
      </c>
      <c r="O167" s="19">
        <v>26.98</v>
      </c>
      <c r="P167">
        <f t="shared" si="17"/>
        <v>0.64866322351094163</v>
      </c>
      <c r="Q167">
        <v>3</v>
      </c>
      <c r="R167">
        <f t="shared" si="18"/>
        <v>1.9459896705328248</v>
      </c>
    </row>
    <row r="168" spans="1:18">
      <c r="A168" t="s">
        <v>75</v>
      </c>
      <c r="B168" t="s">
        <v>11</v>
      </c>
      <c r="C168">
        <v>2.4283046009999998</v>
      </c>
      <c r="D168">
        <v>5.3901610760000003E-2</v>
      </c>
      <c r="E168" t="s">
        <v>8</v>
      </c>
      <c r="F168">
        <v>2.2197219709999998</v>
      </c>
      <c r="G168">
        <v>13542.701080000001</v>
      </c>
      <c r="H168">
        <v>5</v>
      </c>
      <c r="I168">
        <f>0.016</f>
        <v>1.6E-2</v>
      </c>
      <c r="J168">
        <f t="shared" si="15"/>
        <v>4.9199999999999999E-3</v>
      </c>
      <c r="K168">
        <v>0.1</v>
      </c>
      <c r="L168">
        <f t="shared" si="14"/>
        <v>0.24283046009999998</v>
      </c>
      <c r="M168">
        <f t="shared" si="16"/>
        <v>203.2520325203252</v>
      </c>
      <c r="N168" s="5">
        <f t="shared" si="13"/>
        <v>49.35578457317073</v>
      </c>
      <c r="O168" s="19">
        <v>40.081000000000003</v>
      </c>
      <c r="P168">
        <f t="shared" si="17"/>
        <v>0.12314010272490888</v>
      </c>
      <c r="Q168">
        <v>2</v>
      </c>
      <c r="R168">
        <f t="shared" si="18"/>
        <v>0.24628020544981777</v>
      </c>
    </row>
    <row r="169" spans="1:18">
      <c r="A169" t="s">
        <v>75</v>
      </c>
      <c r="B169" t="s">
        <v>12</v>
      </c>
      <c r="C169">
        <v>0.58863977850000004</v>
      </c>
      <c r="D169">
        <v>2.4803912559999999E-2</v>
      </c>
      <c r="E169" t="s">
        <v>8</v>
      </c>
      <c r="F169">
        <v>4.2137676500000003</v>
      </c>
      <c r="G169">
        <v>2613.9203440000001</v>
      </c>
      <c r="H169">
        <v>5</v>
      </c>
      <c r="I169">
        <f>0.016</f>
        <v>1.6E-2</v>
      </c>
      <c r="J169">
        <f t="shared" si="15"/>
        <v>4.9199999999999999E-3</v>
      </c>
      <c r="K169">
        <v>0.1</v>
      </c>
      <c r="L169">
        <f t="shared" si="14"/>
        <v>5.8863977850000006E-2</v>
      </c>
      <c r="M169">
        <f t="shared" si="16"/>
        <v>203.2520325203252</v>
      </c>
      <c r="N169" s="5">
        <f t="shared" si="13"/>
        <v>11.964223140243904</v>
      </c>
      <c r="O169" s="19">
        <v>39.1</v>
      </c>
      <c r="P169">
        <f t="shared" si="17"/>
        <v>3.0599036164306662E-2</v>
      </c>
      <c r="Q169">
        <v>1</v>
      </c>
      <c r="R169">
        <f t="shared" si="18"/>
        <v>3.0599036164306662E-2</v>
      </c>
    </row>
    <row r="170" spans="1:18">
      <c r="A170" t="s">
        <v>75</v>
      </c>
      <c r="B170" t="s">
        <v>14</v>
      </c>
      <c r="C170">
        <v>0.36351978460000001</v>
      </c>
      <c r="D170">
        <v>8.5915774219999996E-4</v>
      </c>
      <c r="E170" t="s">
        <v>8</v>
      </c>
      <c r="F170">
        <v>0.23634414919999999</v>
      </c>
      <c r="G170">
        <v>9319.0555409999997</v>
      </c>
      <c r="H170">
        <v>5</v>
      </c>
      <c r="I170">
        <f>0.016</f>
        <v>1.6E-2</v>
      </c>
      <c r="J170">
        <f t="shared" si="15"/>
        <v>4.9199999999999999E-3</v>
      </c>
      <c r="K170">
        <v>0.1</v>
      </c>
      <c r="L170">
        <f t="shared" si="14"/>
        <v>3.6351978460000003E-2</v>
      </c>
      <c r="M170">
        <f t="shared" si="16"/>
        <v>203.2520325203252</v>
      </c>
      <c r="N170" s="5">
        <f t="shared" si="13"/>
        <v>7.3886135081300823</v>
      </c>
      <c r="O170" s="19">
        <v>24.3</v>
      </c>
      <c r="P170">
        <f t="shared" si="17"/>
        <v>3.0405816905885112E-2</v>
      </c>
      <c r="Q170">
        <v>2</v>
      </c>
      <c r="R170">
        <f t="shared" si="18"/>
        <v>6.0811633811770224E-2</v>
      </c>
    </row>
    <row r="171" spans="1:18">
      <c r="A171" t="s">
        <v>75</v>
      </c>
      <c r="B171" t="s">
        <v>15</v>
      </c>
      <c r="C171">
        <v>0.69124766410000005</v>
      </c>
      <c r="D171">
        <v>3.4205223379999997E-2</v>
      </c>
      <c r="E171" t="s">
        <v>8</v>
      </c>
      <c r="F171">
        <v>4.9483311350000001</v>
      </c>
      <c r="G171">
        <v>9162.558196</v>
      </c>
      <c r="H171">
        <v>5</v>
      </c>
      <c r="I171">
        <f>0.016</f>
        <v>1.6E-2</v>
      </c>
      <c r="J171">
        <f t="shared" si="15"/>
        <v>4.9199999999999999E-3</v>
      </c>
      <c r="K171">
        <v>0.1</v>
      </c>
      <c r="L171">
        <f t="shared" si="14"/>
        <v>6.912476641000001E-2</v>
      </c>
      <c r="M171">
        <f t="shared" si="16"/>
        <v>203.2520325203252</v>
      </c>
      <c r="N171" s="5">
        <f t="shared" si="13"/>
        <v>14.049749270325206</v>
      </c>
      <c r="O171" s="18">
        <v>22.99</v>
      </c>
      <c r="P171">
        <f t="shared" si="17"/>
        <v>6.1112437017508507E-2</v>
      </c>
      <c r="Q171">
        <v>1</v>
      </c>
      <c r="R171">
        <f t="shared" si="18"/>
        <v>6.1112437017508507E-2</v>
      </c>
    </row>
    <row r="172" spans="1:18">
      <c r="A172" t="s">
        <v>76</v>
      </c>
      <c r="B172" t="s">
        <v>9</v>
      </c>
      <c r="C172">
        <v>5.8246868730000001</v>
      </c>
      <c r="D172">
        <v>8.1391763480000004E-2</v>
      </c>
      <c r="E172" t="s">
        <v>8</v>
      </c>
      <c r="F172">
        <v>1.3973586090000001</v>
      </c>
      <c r="G172">
        <v>23957.80198</v>
      </c>
      <c r="H172">
        <v>5</v>
      </c>
      <c r="I172">
        <f>0.021</f>
        <v>2.1000000000000001E-2</v>
      </c>
      <c r="J172">
        <f t="shared" si="15"/>
        <v>4.8949999999999992E-3</v>
      </c>
      <c r="K172">
        <v>0.1</v>
      </c>
      <c r="L172">
        <f t="shared" si="14"/>
        <v>0.58246868730000001</v>
      </c>
      <c r="M172">
        <f t="shared" si="16"/>
        <v>204.29009193054139</v>
      </c>
      <c r="N172" s="5">
        <f t="shared" si="13"/>
        <v>118.99258167517877</v>
      </c>
      <c r="O172" s="19">
        <v>26.98</v>
      </c>
      <c r="P172">
        <f t="shared" si="17"/>
        <v>0.44103996173157439</v>
      </c>
      <c r="Q172">
        <v>3</v>
      </c>
      <c r="R172">
        <f t="shared" si="18"/>
        <v>1.3231198851947232</v>
      </c>
    </row>
    <row r="173" spans="1:18">
      <c r="A173" t="s">
        <v>76</v>
      </c>
      <c r="B173" t="s">
        <v>11</v>
      </c>
      <c r="C173">
        <v>28.59568221</v>
      </c>
      <c r="D173">
        <v>0.33098411620000001</v>
      </c>
      <c r="E173" t="s">
        <v>8</v>
      </c>
      <c r="F173">
        <v>1.1574618640000001</v>
      </c>
      <c r="G173">
        <v>159478.66510000001</v>
      </c>
      <c r="H173">
        <v>5</v>
      </c>
      <c r="I173">
        <f>0.021</f>
        <v>2.1000000000000001E-2</v>
      </c>
      <c r="J173">
        <f t="shared" si="15"/>
        <v>4.8949999999999992E-3</v>
      </c>
      <c r="K173">
        <v>0.1</v>
      </c>
      <c r="L173">
        <f t="shared" si="14"/>
        <v>2.859568221</v>
      </c>
      <c r="M173">
        <f t="shared" si="16"/>
        <v>204.29009193054139</v>
      </c>
      <c r="N173" s="5">
        <f t="shared" si="13"/>
        <v>584.18145474974472</v>
      </c>
      <c r="O173" s="19">
        <v>40.081000000000003</v>
      </c>
      <c r="P173">
        <f t="shared" si="17"/>
        <v>1.4575021949296294</v>
      </c>
      <c r="Q173">
        <v>2</v>
      </c>
      <c r="R173">
        <f t="shared" si="18"/>
        <v>2.9150043898592588</v>
      </c>
    </row>
    <row r="174" spans="1:18">
      <c r="A174" t="s">
        <v>76</v>
      </c>
      <c r="B174" t="s">
        <v>12</v>
      </c>
      <c r="C174">
        <v>4.3548379329999998</v>
      </c>
      <c r="D174">
        <v>6.9655352579999996E-2</v>
      </c>
      <c r="E174" t="s">
        <v>8</v>
      </c>
      <c r="F174">
        <v>1.5994935669999999</v>
      </c>
      <c r="G174">
        <v>19338.141739999999</v>
      </c>
      <c r="H174">
        <v>5</v>
      </c>
      <c r="I174">
        <f>0.021</f>
        <v>2.1000000000000001E-2</v>
      </c>
      <c r="J174">
        <f t="shared" si="15"/>
        <v>4.8949999999999992E-3</v>
      </c>
      <c r="K174">
        <v>0.1</v>
      </c>
      <c r="L174">
        <f t="shared" si="14"/>
        <v>0.43548379329999998</v>
      </c>
      <c r="M174">
        <f t="shared" si="16"/>
        <v>204.29009193054139</v>
      </c>
      <c r="N174" s="5">
        <f t="shared" si="13"/>
        <v>88.965024167517882</v>
      </c>
      <c r="O174" s="19">
        <v>39.1</v>
      </c>
      <c r="P174">
        <f t="shared" si="17"/>
        <v>0.22753203111897155</v>
      </c>
      <c r="Q174">
        <v>1</v>
      </c>
      <c r="R174">
        <f t="shared" si="18"/>
        <v>0.22753203111897155</v>
      </c>
    </row>
    <row r="175" spans="1:18">
      <c r="A175" t="s">
        <v>76</v>
      </c>
      <c r="B175" t="s">
        <v>14</v>
      </c>
      <c r="C175">
        <v>2.3712619450000001</v>
      </c>
      <c r="D175">
        <v>3.7922080589999997E-2</v>
      </c>
      <c r="E175" t="s">
        <v>8</v>
      </c>
      <c r="F175">
        <v>1.5992362490000001</v>
      </c>
      <c r="G175">
        <v>60788.773280000001</v>
      </c>
      <c r="H175">
        <v>5</v>
      </c>
      <c r="I175">
        <f>0.021</f>
        <v>2.1000000000000001E-2</v>
      </c>
      <c r="J175">
        <f t="shared" si="15"/>
        <v>4.8949999999999992E-3</v>
      </c>
      <c r="K175">
        <v>0.1</v>
      </c>
      <c r="L175">
        <f t="shared" si="14"/>
        <v>0.23712619450000003</v>
      </c>
      <c r="M175">
        <f t="shared" si="16"/>
        <v>204.29009193054139</v>
      </c>
      <c r="N175" s="5">
        <f t="shared" si="13"/>
        <v>48.442532073544442</v>
      </c>
      <c r="O175" s="19">
        <v>24.3</v>
      </c>
      <c r="P175">
        <f t="shared" si="17"/>
        <v>0.19935198384174668</v>
      </c>
      <c r="Q175">
        <v>2</v>
      </c>
      <c r="R175">
        <f t="shared" si="18"/>
        <v>0.39870396768349337</v>
      </c>
    </row>
    <row r="176" spans="1:18">
      <c r="A176" t="s">
        <v>76</v>
      </c>
      <c r="B176" t="s">
        <v>15</v>
      </c>
      <c r="C176">
        <v>0.7887145538</v>
      </c>
      <c r="D176">
        <v>1.7003958100000001E-2</v>
      </c>
      <c r="E176" t="s">
        <v>8</v>
      </c>
      <c r="F176">
        <v>2.1559077389999999</v>
      </c>
      <c r="G176">
        <v>10454.491749999999</v>
      </c>
      <c r="H176">
        <v>5</v>
      </c>
      <c r="I176">
        <f>0.021</f>
        <v>2.1000000000000001E-2</v>
      </c>
      <c r="J176">
        <f t="shared" si="15"/>
        <v>4.8949999999999992E-3</v>
      </c>
      <c r="K176">
        <v>0.1</v>
      </c>
      <c r="L176">
        <f t="shared" si="14"/>
        <v>7.8871455380000011E-2</v>
      </c>
      <c r="M176">
        <f t="shared" si="16"/>
        <v>204.29009193054139</v>
      </c>
      <c r="N176" s="5">
        <f t="shared" si="13"/>
        <v>16.112656870275796</v>
      </c>
      <c r="O176" s="18">
        <v>22.99</v>
      </c>
      <c r="P176">
        <f t="shared" si="17"/>
        <v>7.008550182808089E-2</v>
      </c>
      <c r="Q176">
        <v>1</v>
      </c>
      <c r="R176">
        <f t="shared" si="18"/>
        <v>7.008550182808089E-2</v>
      </c>
    </row>
    <row r="177" spans="1:18">
      <c r="A177" t="s">
        <v>34</v>
      </c>
      <c r="B177" t="s">
        <v>7</v>
      </c>
      <c r="C177">
        <v>5.6802703470000004</v>
      </c>
      <c r="D177">
        <v>1.9562281099999999E-2</v>
      </c>
      <c r="E177" t="s">
        <v>8</v>
      </c>
      <c r="F177">
        <v>0.34438996570000002</v>
      </c>
      <c r="G177">
        <v>15252.627179999999</v>
      </c>
      <c r="H177">
        <v>5</v>
      </c>
      <c r="I177">
        <f>0.016</f>
        <v>1.6E-2</v>
      </c>
      <c r="J177">
        <f t="shared" si="15"/>
        <v>4.9199999999999999E-3</v>
      </c>
      <c r="K177">
        <v>0.1</v>
      </c>
      <c r="L177">
        <f t="shared" si="14"/>
        <v>0.56802703470000004</v>
      </c>
      <c r="M177">
        <f t="shared" si="16"/>
        <v>203.2520325203252</v>
      </c>
      <c r="N177" s="5">
        <f t="shared" si="13"/>
        <v>115.4526493292683</v>
      </c>
      <c r="O177" s="19">
        <v>26.98</v>
      </c>
      <c r="P177">
        <f t="shared" si="17"/>
        <v>0.42791938224339621</v>
      </c>
      <c r="Q177">
        <v>3</v>
      </c>
      <c r="R177">
        <f t="shared" si="18"/>
        <v>1.2837581467301886</v>
      </c>
    </row>
    <row r="178" spans="1:18">
      <c r="A178" t="s">
        <v>34</v>
      </c>
      <c r="B178" t="s">
        <v>11</v>
      </c>
      <c r="C178">
        <v>10.265246940000001</v>
      </c>
      <c r="D178">
        <v>0.13245746150000001</v>
      </c>
      <c r="E178" t="s">
        <v>8</v>
      </c>
      <c r="F178">
        <v>1.290348515</v>
      </c>
      <c r="G178">
        <v>57249.478029999998</v>
      </c>
      <c r="H178">
        <v>5</v>
      </c>
      <c r="I178">
        <f>0.016</f>
        <v>1.6E-2</v>
      </c>
      <c r="J178">
        <f t="shared" si="15"/>
        <v>4.9199999999999999E-3</v>
      </c>
      <c r="K178">
        <v>0.1</v>
      </c>
      <c r="L178">
        <f t="shared" si="14"/>
        <v>1.0265246940000001</v>
      </c>
      <c r="M178">
        <f t="shared" si="16"/>
        <v>203.2520325203252</v>
      </c>
      <c r="N178" s="5">
        <f t="shared" si="13"/>
        <v>208.64323048780491</v>
      </c>
      <c r="O178" s="19">
        <v>40.081000000000003</v>
      </c>
      <c r="P178">
        <f t="shared" si="17"/>
        <v>0.52055395446172725</v>
      </c>
      <c r="Q178">
        <v>2</v>
      </c>
      <c r="R178">
        <f t="shared" si="18"/>
        <v>1.0411079089234545</v>
      </c>
    </row>
    <row r="179" spans="1:18">
      <c r="A179" t="s">
        <v>34</v>
      </c>
      <c r="B179" t="s">
        <v>12</v>
      </c>
      <c r="C179">
        <v>0.99706513600000002</v>
      </c>
      <c r="D179">
        <v>3.596942558E-3</v>
      </c>
      <c r="E179" t="s">
        <v>8</v>
      </c>
      <c r="F179">
        <v>0.36075301679999999</v>
      </c>
      <c r="G179">
        <v>4427.5785260000002</v>
      </c>
      <c r="H179">
        <v>5</v>
      </c>
      <c r="I179">
        <f>0.016</f>
        <v>1.6E-2</v>
      </c>
      <c r="J179">
        <f t="shared" si="15"/>
        <v>4.9199999999999999E-3</v>
      </c>
      <c r="K179">
        <v>0.1</v>
      </c>
      <c r="L179">
        <f t="shared" si="14"/>
        <v>9.9706513600000005E-2</v>
      </c>
      <c r="M179">
        <f t="shared" si="16"/>
        <v>203.2520325203252</v>
      </c>
      <c r="N179" s="5">
        <f t="shared" si="13"/>
        <v>20.265551544715446</v>
      </c>
      <c r="O179" s="19">
        <v>39.1</v>
      </c>
      <c r="P179">
        <f t="shared" si="17"/>
        <v>5.1830055101574034E-2</v>
      </c>
      <c r="Q179">
        <v>1</v>
      </c>
      <c r="R179">
        <f t="shared" si="18"/>
        <v>5.1830055101574034E-2</v>
      </c>
    </row>
    <row r="180" spans="1:18">
      <c r="A180" t="s">
        <v>34</v>
      </c>
      <c r="B180" t="s">
        <v>14</v>
      </c>
      <c r="C180">
        <v>0.84218893130000005</v>
      </c>
      <c r="D180">
        <v>3.6859487630000001E-3</v>
      </c>
      <c r="E180" t="s">
        <v>8</v>
      </c>
      <c r="F180">
        <v>0.43766293119999999</v>
      </c>
      <c r="G180">
        <v>21590.036520000001</v>
      </c>
      <c r="H180">
        <v>5</v>
      </c>
      <c r="I180">
        <f>0.016</f>
        <v>1.6E-2</v>
      </c>
      <c r="J180">
        <f t="shared" si="15"/>
        <v>4.9199999999999999E-3</v>
      </c>
      <c r="K180">
        <v>0.1</v>
      </c>
      <c r="L180">
        <f t="shared" si="14"/>
        <v>8.4218893130000014E-2</v>
      </c>
      <c r="M180">
        <f t="shared" si="16"/>
        <v>203.2520325203252</v>
      </c>
      <c r="N180" s="5">
        <f t="shared" si="13"/>
        <v>17.117661205284556</v>
      </c>
      <c r="O180" s="19">
        <v>24.3</v>
      </c>
      <c r="P180">
        <f t="shared" si="17"/>
        <v>7.0443050227508464E-2</v>
      </c>
      <c r="Q180">
        <v>2</v>
      </c>
      <c r="R180">
        <f t="shared" si="18"/>
        <v>0.14088610045501693</v>
      </c>
    </row>
    <row r="181" spans="1:18">
      <c r="A181" t="s">
        <v>34</v>
      </c>
      <c r="B181" t="s">
        <v>15</v>
      </c>
      <c r="C181">
        <v>0.82962078149999996</v>
      </c>
      <c r="D181">
        <v>1.8299543889999999E-2</v>
      </c>
      <c r="E181" t="s">
        <v>8</v>
      </c>
      <c r="F181">
        <v>2.2057721190000001</v>
      </c>
      <c r="G181">
        <v>10996.70796</v>
      </c>
      <c r="H181">
        <v>5</v>
      </c>
      <c r="I181">
        <f>0.016</f>
        <v>1.6E-2</v>
      </c>
      <c r="J181">
        <f t="shared" si="15"/>
        <v>4.9199999999999999E-3</v>
      </c>
      <c r="K181">
        <v>0.1</v>
      </c>
      <c r="L181">
        <f t="shared" si="14"/>
        <v>8.2962078150000007E-2</v>
      </c>
      <c r="M181">
        <f t="shared" si="16"/>
        <v>203.2520325203252</v>
      </c>
      <c r="N181" s="5">
        <f t="shared" si="13"/>
        <v>16.862211006097564</v>
      </c>
      <c r="O181" s="18">
        <v>22.99</v>
      </c>
      <c r="P181">
        <f t="shared" si="17"/>
        <v>7.3345850396248649E-2</v>
      </c>
      <c r="Q181">
        <v>1</v>
      </c>
      <c r="R181">
        <f t="shared" si="18"/>
        <v>7.3345850396248649E-2</v>
      </c>
    </row>
    <row r="182" spans="1:18">
      <c r="A182" t="s">
        <v>77</v>
      </c>
      <c r="B182" t="s">
        <v>7</v>
      </c>
      <c r="C182">
        <v>8.4702791939999997</v>
      </c>
      <c r="D182">
        <v>5.4087676090000002E-2</v>
      </c>
      <c r="E182" t="s">
        <v>8</v>
      </c>
      <c r="F182">
        <v>0.63855836219999995</v>
      </c>
      <c r="G182">
        <v>22744.34186</v>
      </c>
      <c r="H182">
        <v>5</v>
      </c>
      <c r="I182">
        <f>0.021</f>
        <v>2.1000000000000001E-2</v>
      </c>
      <c r="J182">
        <f t="shared" si="15"/>
        <v>4.8949999999999992E-3</v>
      </c>
      <c r="K182">
        <v>0.1</v>
      </c>
      <c r="L182">
        <f t="shared" si="14"/>
        <v>0.8470279194</v>
      </c>
      <c r="M182">
        <f t="shared" si="16"/>
        <v>204.29009193054139</v>
      </c>
      <c r="N182" s="5">
        <f t="shared" si="13"/>
        <v>173.0394115219612</v>
      </c>
      <c r="O182" s="19">
        <v>26.98</v>
      </c>
      <c r="P182">
        <f t="shared" si="17"/>
        <v>0.64136179214959665</v>
      </c>
      <c r="Q182">
        <v>3</v>
      </c>
      <c r="R182">
        <f t="shared" si="18"/>
        <v>1.92408537644879</v>
      </c>
    </row>
    <row r="183" spans="1:18">
      <c r="A183" t="s">
        <v>77</v>
      </c>
      <c r="B183" t="s">
        <v>10</v>
      </c>
      <c r="C183">
        <v>20.374595469999999</v>
      </c>
      <c r="D183">
        <v>0.2124533787</v>
      </c>
      <c r="E183" t="s">
        <v>8</v>
      </c>
      <c r="F183">
        <v>1.042736672</v>
      </c>
      <c r="G183">
        <v>155396.31289999999</v>
      </c>
      <c r="H183">
        <v>5</v>
      </c>
      <c r="I183">
        <f>0.021</f>
        <v>2.1000000000000001E-2</v>
      </c>
      <c r="J183">
        <f t="shared" si="15"/>
        <v>4.8949999999999992E-3</v>
      </c>
      <c r="K183">
        <v>0.1</v>
      </c>
      <c r="L183">
        <f t="shared" si="14"/>
        <v>2.0374595470000001</v>
      </c>
      <c r="M183">
        <f t="shared" si="16"/>
        <v>204.29009193054139</v>
      </c>
      <c r="N183" s="5">
        <f t="shared" si="13"/>
        <v>416.23279816138927</v>
      </c>
      <c r="O183" s="19">
        <v>40.081000000000003</v>
      </c>
      <c r="P183">
        <f t="shared" si="17"/>
        <v>1.0384790752760393</v>
      </c>
      <c r="Q183">
        <v>2</v>
      </c>
      <c r="R183">
        <f t="shared" si="18"/>
        <v>2.0769581505520787</v>
      </c>
    </row>
    <row r="184" spans="1:18">
      <c r="A184" t="s">
        <v>77</v>
      </c>
      <c r="B184" t="s">
        <v>12</v>
      </c>
      <c r="C184">
        <v>4.4950339420000001</v>
      </c>
      <c r="D184">
        <v>2.776233845E-2</v>
      </c>
      <c r="E184" t="s">
        <v>8</v>
      </c>
      <c r="F184">
        <v>0.61762244300000002</v>
      </c>
      <c r="G184">
        <v>19960.697690000001</v>
      </c>
      <c r="H184">
        <v>5</v>
      </c>
      <c r="I184">
        <f>0.021</f>
        <v>2.1000000000000001E-2</v>
      </c>
      <c r="J184">
        <f t="shared" si="15"/>
        <v>4.8949999999999992E-3</v>
      </c>
      <c r="K184">
        <v>0.1</v>
      </c>
      <c r="L184">
        <f t="shared" si="14"/>
        <v>0.44950339420000002</v>
      </c>
      <c r="M184">
        <f t="shared" si="16"/>
        <v>204.29009193054139</v>
      </c>
      <c r="N184" s="5">
        <f t="shared" si="13"/>
        <v>91.829089724208387</v>
      </c>
      <c r="O184" s="19">
        <v>39.1</v>
      </c>
      <c r="P184">
        <f t="shared" si="17"/>
        <v>0.23485700696728487</v>
      </c>
      <c r="Q184">
        <v>1</v>
      </c>
      <c r="R184">
        <f t="shared" si="18"/>
        <v>0.23485700696728487</v>
      </c>
    </row>
    <row r="185" spans="1:18">
      <c r="A185" t="s">
        <v>77</v>
      </c>
      <c r="B185" t="s">
        <v>14</v>
      </c>
      <c r="C185">
        <v>2.453917068</v>
      </c>
      <c r="D185">
        <v>1.998016691E-2</v>
      </c>
      <c r="E185" t="s">
        <v>8</v>
      </c>
      <c r="F185">
        <v>0.81421524670000001</v>
      </c>
      <c r="G185">
        <v>62907.688719999998</v>
      </c>
      <c r="H185">
        <v>5</v>
      </c>
      <c r="I185">
        <f>0.021</f>
        <v>2.1000000000000001E-2</v>
      </c>
      <c r="J185">
        <f t="shared" si="15"/>
        <v>4.8949999999999992E-3</v>
      </c>
      <c r="K185">
        <v>0.1</v>
      </c>
      <c r="L185">
        <f t="shared" si="14"/>
        <v>0.2453917068</v>
      </c>
      <c r="M185">
        <f t="shared" si="16"/>
        <v>204.29009193054139</v>
      </c>
      <c r="N185" s="5">
        <f t="shared" si="13"/>
        <v>50.131094341164456</v>
      </c>
      <c r="O185" s="19">
        <v>24.3</v>
      </c>
      <c r="P185">
        <f t="shared" si="17"/>
        <v>0.20630079975787841</v>
      </c>
      <c r="Q185">
        <v>2</v>
      </c>
      <c r="R185">
        <f t="shared" si="18"/>
        <v>0.41260159951575681</v>
      </c>
    </row>
    <row r="186" spans="1:18">
      <c r="A186" t="s">
        <v>77</v>
      </c>
      <c r="B186" t="s">
        <v>15</v>
      </c>
      <c r="C186">
        <v>0.94278811600000001</v>
      </c>
      <c r="D186">
        <v>1.006860989E-2</v>
      </c>
      <c r="E186" t="s">
        <v>8</v>
      </c>
      <c r="F186">
        <v>1.0679610530000001</v>
      </c>
      <c r="G186">
        <v>12496.75251</v>
      </c>
      <c r="H186">
        <v>5</v>
      </c>
      <c r="I186">
        <f>0.021</f>
        <v>2.1000000000000001E-2</v>
      </c>
      <c r="J186">
        <f t="shared" si="15"/>
        <v>4.8949999999999992E-3</v>
      </c>
      <c r="K186">
        <v>0.1</v>
      </c>
      <c r="L186">
        <f t="shared" si="14"/>
        <v>9.4278811600000012E-2</v>
      </c>
      <c r="M186">
        <f t="shared" si="16"/>
        <v>204.29009193054139</v>
      </c>
      <c r="N186" s="5">
        <f t="shared" si="13"/>
        <v>19.260227088866195</v>
      </c>
      <c r="O186" s="18">
        <v>22.99</v>
      </c>
      <c r="P186">
        <f t="shared" si="17"/>
        <v>8.377654236131446E-2</v>
      </c>
      <c r="Q186">
        <v>1</v>
      </c>
      <c r="R186">
        <f t="shared" si="18"/>
        <v>8.377654236131446E-2</v>
      </c>
    </row>
    <row r="187" spans="1:18">
      <c r="A187" t="s">
        <v>78</v>
      </c>
      <c r="B187" t="s">
        <v>7</v>
      </c>
      <c r="C187">
        <v>3.398714488</v>
      </c>
      <c r="D187">
        <v>1.2078558059999999E-2</v>
      </c>
      <c r="E187" t="s">
        <v>8</v>
      </c>
      <c r="F187">
        <v>0.3553860761</v>
      </c>
      <c r="G187">
        <v>9126.2073459999992</v>
      </c>
      <c r="H187">
        <v>5</v>
      </c>
      <c r="I187">
        <f>0.016</f>
        <v>1.6E-2</v>
      </c>
      <c r="J187">
        <f t="shared" si="15"/>
        <v>4.9199999999999999E-3</v>
      </c>
      <c r="K187">
        <v>0.1</v>
      </c>
      <c r="L187">
        <f t="shared" si="14"/>
        <v>0.33987144880000003</v>
      </c>
      <c r="M187">
        <f t="shared" si="16"/>
        <v>203.2520325203252</v>
      </c>
      <c r="N187" s="5">
        <f t="shared" si="13"/>
        <v>69.079562764227646</v>
      </c>
      <c r="O187" s="19">
        <v>26.98</v>
      </c>
      <c r="P187">
        <f t="shared" si="17"/>
        <v>0.2560398916390943</v>
      </c>
      <c r="Q187">
        <v>3</v>
      </c>
      <c r="R187">
        <f t="shared" si="18"/>
        <v>0.76811967491728295</v>
      </c>
    </row>
    <row r="188" spans="1:18">
      <c r="A188" t="s">
        <v>78</v>
      </c>
      <c r="B188" t="s">
        <v>10</v>
      </c>
      <c r="C188">
        <v>5.8868872830000001</v>
      </c>
      <c r="D188">
        <v>2.0561285070000001E-2</v>
      </c>
      <c r="E188" t="s">
        <v>8</v>
      </c>
      <c r="F188">
        <v>0.3492726136</v>
      </c>
      <c r="G188">
        <v>44899.079310000001</v>
      </c>
      <c r="H188">
        <v>5</v>
      </c>
      <c r="I188">
        <f>0.016</f>
        <v>1.6E-2</v>
      </c>
      <c r="J188">
        <f t="shared" si="15"/>
        <v>4.9199999999999999E-3</v>
      </c>
      <c r="K188">
        <v>0.1</v>
      </c>
      <c r="L188">
        <f t="shared" si="14"/>
        <v>0.58868872830000007</v>
      </c>
      <c r="M188">
        <f t="shared" si="16"/>
        <v>203.2520325203252</v>
      </c>
      <c r="N188" s="5">
        <f t="shared" si="13"/>
        <v>119.65218054878051</v>
      </c>
      <c r="O188" s="19">
        <v>40.081000000000003</v>
      </c>
      <c r="P188">
        <f t="shared" si="17"/>
        <v>0.29852593635084079</v>
      </c>
      <c r="Q188">
        <v>2</v>
      </c>
      <c r="R188">
        <f t="shared" si="18"/>
        <v>0.59705187270168159</v>
      </c>
    </row>
    <row r="189" spans="1:18">
      <c r="A189" t="s">
        <v>78</v>
      </c>
      <c r="B189" t="s">
        <v>12</v>
      </c>
      <c r="C189">
        <v>1.1246110199999999</v>
      </c>
      <c r="D189">
        <v>9.2887594930000008E-3</v>
      </c>
      <c r="E189" t="s">
        <v>8</v>
      </c>
      <c r="F189">
        <v>0.82595309179999998</v>
      </c>
      <c r="G189">
        <v>4993.9601990000001</v>
      </c>
      <c r="H189">
        <v>5</v>
      </c>
      <c r="I189">
        <f>0.016</f>
        <v>1.6E-2</v>
      </c>
      <c r="J189">
        <f t="shared" si="15"/>
        <v>4.9199999999999999E-3</v>
      </c>
      <c r="K189">
        <v>0.1</v>
      </c>
      <c r="L189">
        <f t="shared" si="14"/>
        <v>0.11246110199999999</v>
      </c>
      <c r="M189">
        <f t="shared" si="16"/>
        <v>203.2520325203252</v>
      </c>
      <c r="N189" s="5">
        <f t="shared" si="13"/>
        <v>22.857947560975607</v>
      </c>
      <c r="O189" s="19">
        <v>39.1</v>
      </c>
      <c r="P189">
        <f t="shared" si="17"/>
        <v>5.8460223941114088E-2</v>
      </c>
      <c r="Q189">
        <v>1</v>
      </c>
      <c r="R189">
        <f t="shared" si="18"/>
        <v>5.8460223941114088E-2</v>
      </c>
    </row>
    <row r="190" spans="1:18">
      <c r="A190" t="s">
        <v>78</v>
      </c>
      <c r="B190" t="s">
        <v>14</v>
      </c>
      <c r="C190">
        <v>0.61356572139999999</v>
      </c>
      <c r="D190">
        <v>3.2762225759999999E-3</v>
      </c>
      <c r="E190" t="s">
        <v>8</v>
      </c>
      <c r="F190">
        <v>0.53396440869999995</v>
      </c>
      <c r="G190">
        <v>15729.138489999999</v>
      </c>
      <c r="H190">
        <v>5</v>
      </c>
      <c r="I190">
        <f>0.016</f>
        <v>1.6E-2</v>
      </c>
      <c r="J190">
        <f t="shared" si="15"/>
        <v>4.9199999999999999E-3</v>
      </c>
      <c r="K190">
        <v>0.1</v>
      </c>
      <c r="L190">
        <f t="shared" si="14"/>
        <v>6.1356572140000003E-2</v>
      </c>
      <c r="M190">
        <f t="shared" si="16"/>
        <v>203.2520325203252</v>
      </c>
      <c r="N190" s="5">
        <f t="shared" si="13"/>
        <v>12.47084799593496</v>
      </c>
      <c r="O190" s="19">
        <v>24.3</v>
      </c>
      <c r="P190">
        <f t="shared" si="17"/>
        <v>5.1320362123189134E-2</v>
      </c>
      <c r="Q190">
        <v>2</v>
      </c>
      <c r="R190">
        <f t="shared" si="18"/>
        <v>0.10264072424637827</v>
      </c>
    </row>
    <row r="191" spans="1:18">
      <c r="A191" t="s">
        <v>78</v>
      </c>
      <c r="B191" t="s">
        <v>15</v>
      </c>
      <c r="C191">
        <v>0.49564327079999998</v>
      </c>
      <c r="D191">
        <v>3.1223842919999999E-3</v>
      </c>
      <c r="E191" t="s">
        <v>8</v>
      </c>
      <c r="F191">
        <v>0.6299660413</v>
      </c>
      <c r="G191">
        <v>6569.8020390000001</v>
      </c>
      <c r="H191">
        <v>5</v>
      </c>
      <c r="I191">
        <f>0.016</f>
        <v>1.6E-2</v>
      </c>
      <c r="J191">
        <f t="shared" si="15"/>
        <v>4.9199999999999999E-3</v>
      </c>
      <c r="K191">
        <v>0.1</v>
      </c>
      <c r="L191">
        <f t="shared" si="14"/>
        <v>4.9564327079999998E-2</v>
      </c>
      <c r="M191">
        <f t="shared" si="16"/>
        <v>203.2520325203252</v>
      </c>
      <c r="N191" s="5">
        <f t="shared" si="13"/>
        <v>10.074050219512195</v>
      </c>
      <c r="O191" s="18">
        <v>22.99</v>
      </c>
      <c r="P191">
        <f t="shared" si="17"/>
        <v>4.3819270202314901E-2</v>
      </c>
      <c r="Q191">
        <v>1</v>
      </c>
      <c r="R191">
        <f t="shared" si="18"/>
        <v>4.3819270202314901E-2</v>
      </c>
    </row>
    <row r="192" spans="1:18">
      <c r="A192" t="s">
        <v>32</v>
      </c>
      <c r="B192" t="s">
        <v>9</v>
      </c>
      <c r="C192">
        <v>12.780782970000001</v>
      </c>
      <c r="D192">
        <v>2.401306902E-2</v>
      </c>
      <c r="E192" t="s">
        <v>8</v>
      </c>
      <c r="F192">
        <v>0.18788417800000001</v>
      </c>
      <c r="G192">
        <v>52569.258070000003</v>
      </c>
      <c r="H192">
        <v>5</v>
      </c>
      <c r="I192">
        <f>0.021</f>
        <v>2.1000000000000001E-2</v>
      </c>
      <c r="J192">
        <f t="shared" si="15"/>
        <v>4.8949999999999992E-3</v>
      </c>
      <c r="K192">
        <v>0.1</v>
      </c>
      <c r="L192">
        <f t="shared" si="14"/>
        <v>1.2780782970000002</v>
      </c>
      <c r="M192">
        <f t="shared" si="16"/>
        <v>204.29009193054139</v>
      </c>
      <c r="N192" s="5">
        <f t="shared" ref="N192:N255" si="20">L192*M192</f>
        <v>261.0987327885598</v>
      </c>
      <c r="O192" s="19">
        <v>26.98</v>
      </c>
      <c r="P192">
        <f t="shared" si="17"/>
        <v>0.96774919491682654</v>
      </c>
      <c r="Q192">
        <v>3</v>
      </c>
      <c r="R192">
        <f t="shared" si="18"/>
        <v>2.9032475847504795</v>
      </c>
    </row>
    <row r="193" spans="1:18">
      <c r="A193" t="s">
        <v>32</v>
      </c>
      <c r="B193" t="s">
        <v>11</v>
      </c>
      <c r="C193">
        <v>17.177282989999998</v>
      </c>
      <c r="D193">
        <v>2.092621276E-2</v>
      </c>
      <c r="E193" t="s">
        <v>8</v>
      </c>
      <c r="F193">
        <v>0.1218249287</v>
      </c>
      <c r="G193">
        <v>95798.034920000006</v>
      </c>
      <c r="H193">
        <v>5</v>
      </c>
      <c r="I193">
        <f>0.021</f>
        <v>2.1000000000000001E-2</v>
      </c>
      <c r="J193">
        <f t="shared" si="15"/>
        <v>4.8949999999999992E-3</v>
      </c>
      <c r="K193">
        <v>0.1</v>
      </c>
      <c r="L193">
        <f t="shared" si="14"/>
        <v>1.717728299</v>
      </c>
      <c r="M193">
        <f t="shared" si="16"/>
        <v>204.29009193054139</v>
      </c>
      <c r="N193" s="5">
        <f t="shared" si="20"/>
        <v>350.9148721144025</v>
      </c>
      <c r="O193" s="19">
        <v>40.081000000000003</v>
      </c>
      <c r="P193">
        <f t="shared" si="17"/>
        <v>0.87551426390160558</v>
      </c>
      <c r="Q193">
        <v>2</v>
      </c>
      <c r="R193">
        <f t="shared" si="18"/>
        <v>1.7510285278032112</v>
      </c>
    </row>
    <row r="194" spans="1:18">
      <c r="A194" t="s">
        <v>32</v>
      </c>
      <c r="B194" t="s">
        <v>12</v>
      </c>
      <c r="C194">
        <v>3.696714917</v>
      </c>
      <c r="D194">
        <v>4.0752236550000001E-2</v>
      </c>
      <c r="E194" t="s">
        <v>8</v>
      </c>
      <c r="F194">
        <v>1.1023905679999999</v>
      </c>
      <c r="G194">
        <v>16415.673350000001</v>
      </c>
      <c r="H194">
        <v>5</v>
      </c>
      <c r="I194">
        <f>0.021</f>
        <v>2.1000000000000001E-2</v>
      </c>
      <c r="J194">
        <f t="shared" si="15"/>
        <v>4.8949999999999992E-3</v>
      </c>
      <c r="K194">
        <v>0.1</v>
      </c>
      <c r="L194">
        <f t="shared" ref="L194:L257" si="21">C194*K194</f>
        <v>0.36967149170000002</v>
      </c>
      <c r="M194">
        <f t="shared" si="16"/>
        <v>204.29009193054139</v>
      </c>
      <c r="N194" s="5">
        <f t="shared" si="20"/>
        <v>75.520223023493372</v>
      </c>
      <c r="O194" s="19">
        <v>39.1</v>
      </c>
      <c r="P194">
        <f t="shared" si="17"/>
        <v>0.19314635044371706</v>
      </c>
      <c r="Q194">
        <v>1</v>
      </c>
      <c r="R194">
        <f t="shared" si="18"/>
        <v>0.19314635044371706</v>
      </c>
    </row>
    <row r="195" spans="1:18">
      <c r="A195" t="s">
        <v>32</v>
      </c>
      <c r="B195" t="s">
        <v>14</v>
      </c>
      <c r="C195">
        <v>2.4866483750000001</v>
      </c>
      <c r="D195">
        <v>1.6177362229999999E-2</v>
      </c>
      <c r="E195" t="s">
        <v>8</v>
      </c>
      <c r="F195">
        <v>0.65056895010000004</v>
      </c>
      <c r="G195">
        <v>63746.776109999999</v>
      </c>
      <c r="H195">
        <v>5</v>
      </c>
      <c r="I195">
        <f>0.021</f>
        <v>2.1000000000000001E-2</v>
      </c>
      <c r="J195">
        <f t="shared" ref="J195:J258" si="22">(H195-(H195*I195))/1000</f>
        <v>4.8949999999999992E-3</v>
      </c>
      <c r="K195">
        <v>0.1</v>
      </c>
      <c r="L195">
        <f t="shared" si="21"/>
        <v>0.24866483750000001</v>
      </c>
      <c r="M195">
        <f t="shared" ref="M195:M258" si="23">1/J195</f>
        <v>204.29009193054139</v>
      </c>
      <c r="N195" s="5">
        <f t="shared" si="20"/>
        <v>50.79976251276814</v>
      </c>
      <c r="O195" s="19">
        <v>24.3</v>
      </c>
      <c r="P195">
        <f t="shared" ref="P195:P258" si="24">(N195*100)/(1000*O195)</f>
        <v>0.20905252062867546</v>
      </c>
      <c r="Q195">
        <v>2</v>
      </c>
      <c r="R195">
        <f t="shared" ref="R195:R258" si="25">P195*Q195</f>
        <v>0.41810504125735093</v>
      </c>
    </row>
    <row r="196" spans="1:18">
      <c r="A196" t="s">
        <v>32</v>
      </c>
      <c r="B196" t="s">
        <v>15</v>
      </c>
      <c r="C196">
        <v>1.3091914490000001</v>
      </c>
      <c r="D196">
        <v>1.301873795E-2</v>
      </c>
      <c r="E196" t="s">
        <v>8</v>
      </c>
      <c r="F196">
        <v>0.99441055499999997</v>
      </c>
      <c r="G196">
        <v>17353.466</v>
      </c>
      <c r="H196">
        <v>5</v>
      </c>
      <c r="I196">
        <f>0.021</f>
        <v>2.1000000000000001E-2</v>
      </c>
      <c r="J196">
        <f t="shared" si="22"/>
        <v>4.8949999999999992E-3</v>
      </c>
      <c r="K196">
        <v>0.1</v>
      </c>
      <c r="L196">
        <f t="shared" si="21"/>
        <v>0.13091914490000001</v>
      </c>
      <c r="M196">
        <f t="shared" si="23"/>
        <v>204.29009193054139</v>
      </c>
      <c r="N196" s="5">
        <f t="shared" si="20"/>
        <v>26.74548414708887</v>
      </c>
      <c r="O196" s="18">
        <v>22.99</v>
      </c>
      <c r="P196">
        <f t="shared" si="24"/>
        <v>0.11633529424571061</v>
      </c>
      <c r="Q196">
        <v>1</v>
      </c>
      <c r="R196">
        <f t="shared" si="25"/>
        <v>0.11633529424571061</v>
      </c>
    </row>
    <row r="197" spans="1:18">
      <c r="A197" t="s">
        <v>33</v>
      </c>
      <c r="B197" t="s">
        <v>9</v>
      </c>
      <c r="C197">
        <v>11.058196199999999</v>
      </c>
      <c r="D197">
        <v>0.12318819390000001</v>
      </c>
      <c r="E197" t="s">
        <v>8</v>
      </c>
      <c r="F197">
        <v>1.1139989889999999</v>
      </c>
      <c r="G197">
        <v>45484.002919999999</v>
      </c>
      <c r="H197">
        <v>5</v>
      </c>
      <c r="I197">
        <f>0.016</f>
        <v>1.6E-2</v>
      </c>
      <c r="J197">
        <f t="shared" si="22"/>
        <v>4.9199999999999999E-3</v>
      </c>
      <c r="K197">
        <v>0.1</v>
      </c>
      <c r="L197">
        <f t="shared" si="21"/>
        <v>1.1058196199999999</v>
      </c>
      <c r="M197">
        <f t="shared" si="23"/>
        <v>203.2520325203252</v>
      </c>
      <c r="N197" s="5">
        <f t="shared" si="20"/>
        <v>224.76008536585363</v>
      </c>
      <c r="O197" s="19">
        <v>26.98</v>
      </c>
      <c r="P197">
        <f t="shared" si="24"/>
        <v>0.83306184346128109</v>
      </c>
      <c r="Q197">
        <v>3</v>
      </c>
      <c r="R197">
        <f t="shared" si="25"/>
        <v>2.4991855303838433</v>
      </c>
    </row>
    <row r="198" spans="1:18">
      <c r="A198" t="s">
        <v>33</v>
      </c>
      <c r="B198" t="s">
        <v>10</v>
      </c>
      <c r="C198">
        <v>6.578668392</v>
      </c>
      <c r="D198">
        <v>6.7962274909999995E-2</v>
      </c>
      <c r="E198" t="s">
        <v>8</v>
      </c>
      <c r="F198">
        <v>1.033070385</v>
      </c>
      <c r="G198">
        <v>50175.26915</v>
      </c>
      <c r="H198">
        <v>5</v>
      </c>
      <c r="I198">
        <f>0.016</f>
        <v>1.6E-2</v>
      </c>
      <c r="J198">
        <f t="shared" si="22"/>
        <v>4.9199999999999999E-3</v>
      </c>
      <c r="K198">
        <v>0.1</v>
      </c>
      <c r="L198">
        <f t="shared" si="21"/>
        <v>0.6578668392</v>
      </c>
      <c r="M198">
        <f t="shared" si="23"/>
        <v>203.2520325203252</v>
      </c>
      <c r="N198" s="5">
        <f t="shared" si="20"/>
        <v>133.71277219512194</v>
      </c>
      <c r="O198" s="19">
        <v>40.081000000000003</v>
      </c>
      <c r="P198">
        <f t="shared" si="24"/>
        <v>0.33360637757321909</v>
      </c>
      <c r="Q198">
        <v>2</v>
      </c>
      <c r="R198">
        <f t="shared" si="25"/>
        <v>0.66721275514643819</v>
      </c>
    </row>
    <row r="199" spans="1:18">
      <c r="A199" t="s">
        <v>33</v>
      </c>
      <c r="B199" t="s">
        <v>12</v>
      </c>
      <c r="C199">
        <v>1.341530305</v>
      </c>
      <c r="D199">
        <v>2.3504570369999998E-2</v>
      </c>
      <c r="E199" t="s">
        <v>8</v>
      </c>
      <c r="F199">
        <v>1.7520715179999999</v>
      </c>
      <c r="G199">
        <v>5957.2143839999999</v>
      </c>
      <c r="H199">
        <v>5</v>
      </c>
      <c r="I199">
        <f>0.016</f>
        <v>1.6E-2</v>
      </c>
      <c r="J199">
        <f t="shared" si="22"/>
        <v>4.9199999999999999E-3</v>
      </c>
      <c r="K199">
        <v>0.1</v>
      </c>
      <c r="L199">
        <f t="shared" si="21"/>
        <v>0.13415303050000002</v>
      </c>
      <c r="M199">
        <f t="shared" si="23"/>
        <v>203.2520325203252</v>
      </c>
      <c r="N199" s="5">
        <f t="shared" si="20"/>
        <v>27.266876117886184</v>
      </c>
      <c r="O199" s="19">
        <v>39.1</v>
      </c>
      <c r="P199">
        <f t="shared" si="24"/>
        <v>6.9736256055974902E-2</v>
      </c>
      <c r="Q199">
        <v>1</v>
      </c>
      <c r="R199">
        <f t="shared" si="25"/>
        <v>6.9736256055974902E-2</v>
      </c>
    </row>
    <row r="200" spans="1:18">
      <c r="A200" t="s">
        <v>33</v>
      </c>
      <c r="B200" t="s">
        <v>13</v>
      </c>
      <c r="C200">
        <v>0.95844456700000003</v>
      </c>
      <c r="D200">
        <v>1.603532559E-2</v>
      </c>
      <c r="E200" t="s">
        <v>8</v>
      </c>
      <c r="F200">
        <v>1.673057174</v>
      </c>
      <c r="G200">
        <v>1004.117982</v>
      </c>
      <c r="H200">
        <v>5</v>
      </c>
      <c r="I200">
        <f>0.016</f>
        <v>1.6E-2</v>
      </c>
      <c r="J200">
        <f t="shared" si="22"/>
        <v>4.9199999999999999E-3</v>
      </c>
      <c r="K200">
        <v>0.1</v>
      </c>
      <c r="L200">
        <f t="shared" si="21"/>
        <v>9.5844456700000011E-2</v>
      </c>
      <c r="M200">
        <f t="shared" si="23"/>
        <v>203.2520325203252</v>
      </c>
      <c r="N200" s="5">
        <f t="shared" si="20"/>
        <v>19.480580630081302</v>
      </c>
      <c r="O200" s="19">
        <v>24.3</v>
      </c>
      <c r="P200">
        <f t="shared" si="24"/>
        <v>8.0166998477700827E-2</v>
      </c>
      <c r="Q200">
        <v>2</v>
      </c>
      <c r="R200">
        <f t="shared" si="25"/>
        <v>0.16033399695540165</v>
      </c>
    </row>
    <row r="201" spans="1:18">
      <c r="A201" t="s">
        <v>33</v>
      </c>
      <c r="B201" t="s">
        <v>15</v>
      </c>
      <c r="C201">
        <v>1.437144247</v>
      </c>
      <c r="D201">
        <v>1.7510783110000001E-2</v>
      </c>
      <c r="E201" t="s">
        <v>8</v>
      </c>
      <c r="F201">
        <v>1.218442974</v>
      </c>
      <c r="G201">
        <v>19049.49338</v>
      </c>
      <c r="H201">
        <v>5</v>
      </c>
      <c r="I201">
        <f>0.016</f>
        <v>1.6E-2</v>
      </c>
      <c r="J201">
        <f t="shared" si="22"/>
        <v>4.9199999999999999E-3</v>
      </c>
      <c r="K201">
        <v>0.1</v>
      </c>
      <c r="L201">
        <f t="shared" si="21"/>
        <v>0.14371442470000001</v>
      </c>
      <c r="M201">
        <f t="shared" si="23"/>
        <v>203.2520325203252</v>
      </c>
      <c r="N201" s="5">
        <f t="shared" si="20"/>
        <v>29.210248922764229</v>
      </c>
      <c r="O201" s="18">
        <v>22.99</v>
      </c>
      <c r="P201">
        <f t="shared" si="24"/>
        <v>0.12705632415295445</v>
      </c>
      <c r="Q201">
        <v>1</v>
      </c>
      <c r="R201">
        <f t="shared" si="25"/>
        <v>0.12705632415295445</v>
      </c>
    </row>
    <row r="202" spans="1:18">
      <c r="A202" t="s">
        <v>20</v>
      </c>
      <c r="B202" t="s">
        <v>7</v>
      </c>
      <c r="C202">
        <v>18.681721679999999</v>
      </c>
      <c r="D202">
        <v>0.26554684160000003</v>
      </c>
      <c r="E202" t="s">
        <v>8</v>
      </c>
      <c r="F202">
        <v>1.421425959</v>
      </c>
      <c r="G202">
        <v>45183.292070000003</v>
      </c>
      <c r="H202">
        <v>5</v>
      </c>
      <c r="I202">
        <f>0.021</f>
        <v>2.1000000000000001E-2</v>
      </c>
      <c r="J202">
        <f t="shared" si="22"/>
        <v>4.8949999999999992E-3</v>
      </c>
      <c r="K202">
        <v>0.1</v>
      </c>
      <c r="L202">
        <f t="shared" si="21"/>
        <v>1.8681721680000001</v>
      </c>
      <c r="M202">
        <f t="shared" si="23"/>
        <v>204.29009193054139</v>
      </c>
      <c r="N202" s="5">
        <f t="shared" si="20"/>
        <v>381.64906394279882</v>
      </c>
      <c r="O202" s="19">
        <v>26.98</v>
      </c>
      <c r="P202">
        <f t="shared" si="24"/>
        <v>1.4145628759925828</v>
      </c>
      <c r="Q202">
        <v>3</v>
      </c>
      <c r="R202">
        <f t="shared" si="25"/>
        <v>4.2436886279777486</v>
      </c>
    </row>
    <row r="203" spans="1:18">
      <c r="A203" t="s">
        <v>20</v>
      </c>
      <c r="B203" t="s">
        <v>11</v>
      </c>
      <c r="C203">
        <v>105.42727379999999</v>
      </c>
      <c r="D203">
        <v>1.6420358639999999</v>
      </c>
      <c r="E203" t="s">
        <v>8</v>
      </c>
      <c r="F203">
        <v>1.557505761</v>
      </c>
      <c r="G203">
        <v>554864.63179999997</v>
      </c>
      <c r="H203">
        <v>5</v>
      </c>
      <c r="I203">
        <f>0.021</f>
        <v>2.1000000000000001E-2</v>
      </c>
      <c r="J203">
        <f t="shared" si="22"/>
        <v>4.8949999999999992E-3</v>
      </c>
      <c r="K203">
        <v>0.1</v>
      </c>
      <c r="L203">
        <f t="shared" si="21"/>
        <v>10.542727380000001</v>
      </c>
      <c r="M203">
        <f t="shared" si="23"/>
        <v>204.29009193054139</v>
      </c>
      <c r="N203" s="5">
        <f t="shared" si="20"/>
        <v>2153.7747456588359</v>
      </c>
      <c r="O203" s="19">
        <v>40.081000000000003</v>
      </c>
      <c r="P203">
        <f t="shared" si="24"/>
        <v>5.3735554144328628</v>
      </c>
      <c r="Q203">
        <v>2</v>
      </c>
      <c r="R203">
        <f t="shared" si="25"/>
        <v>10.747110828865726</v>
      </c>
    </row>
    <row r="204" spans="1:18">
      <c r="A204" t="s">
        <v>20</v>
      </c>
      <c r="B204" t="s">
        <v>12</v>
      </c>
      <c r="C204">
        <v>8.2966414650000004</v>
      </c>
      <c r="D204">
        <v>7.6250075340000001E-2</v>
      </c>
      <c r="E204" t="s">
        <v>8</v>
      </c>
      <c r="F204">
        <v>0.91904749240000005</v>
      </c>
      <c r="G204">
        <v>32917.120179999998</v>
      </c>
      <c r="H204">
        <v>5</v>
      </c>
      <c r="I204">
        <f>0.021</f>
        <v>2.1000000000000001E-2</v>
      </c>
      <c r="J204">
        <f t="shared" si="22"/>
        <v>4.8949999999999992E-3</v>
      </c>
      <c r="K204">
        <v>0.1</v>
      </c>
      <c r="L204">
        <f t="shared" si="21"/>
        <v>0.82966414650000009</v>
      </c>
      <c r="M204">
        <f t="shared" si="23"/>
        <v>204.29009193054139</v>
      </c>
      <c r="N204" s="5">
        <f t="shared" si="20"/>
        <v>169.49216475995917</v>
      </c>
      <c r="O204" s="19">
        <v>39.1</v>
      </c>
      <c r="P204">
        <f t="shared" si="24"/>
        <v>0.43348379734004899</v>
      </c>
      <c r="Q204">
        <v>1</v>
      </c>
      <c r="R204">
        <f t="shared" si="25"/>
        <v>0.43348379734004899</v>
      </c>
    </row>
    <row r="205" spans="1:18">
      <c r="A205" t="s">
        <v>20</v>
      </c>
      <c r="B205" t="s">
        <v>13</v>
      </c>
      <c r="C205">
        <v>4.9425196070000004</v>
      </c>
      <c r="D205">
        <v>4.0840279090000001E-2</v>
      </c>
      <c r="E205" t="s">
        <v>8</v>
      </c>
      <c r="F205">
        <v>0.82630484719999997</v>
      </c>
      <c r="G205">
        <v>4749.9186499999996</v>
      </c>
      <c r="H205">
        <v>5</v>
      </c>
      <c r="I205">
        <f>0.021</f>
        <v>2.1000000000000001E-2</v>
      </c>
      <c r="J205">
        <f t="shared" si="22"/>
        <v>4.8949999999999992E-3</v>
      </c>
      <c r="K205">
        <v>0.1</v>
      </c>
      <c r="L205">
        <f t="shared" si="21"/>
        <v>0.49425196070000005</v>
      </c>
      <c r="M205">
        <f t="shared" si="23"/>
        <v>204.29009193054139</v>
      </c>
      <c r="N205" s="5">
        <f t="shared" si="20"/>
        <v>100.97077848825334</v>
      </c>
      <c r="O205" s="19">
        <v>24.3</v>
      </c>
      <c r="P205">
        <f t="shared" si="24"/>
        <v>0.41551760694754464</v>
      </c>
      <c r="Q205">
        <v>2</v>
      </c>
      <c r="R205">
        <f t="shared" si="25"/>
        <v>0.83103521389508928</v>
      </c>
    </row>
    <row r="206" spans="1:18">
      <c r="A206" t="s">
        <v>20</v>
      </c>
      <c r="B206" t="s">
        <v>15</v>
      </c>
      <c r="C206">
        <v>2.423651451</v>
      </c>
      <c r="D206">
        <v>4.027147172E-2</v>
      </c>
      <c r="E206" t="s">
        <v>8</v>
      </c>
      <c r="F206">
        <v>1.661603269</v>
      </c>
      <c r="G206">
        <v>28420.822700000001</v>
      </c>
      <c r="H206">
        <v>5</v>
      </c>
      <c r="I206">
        <f>0.021</f>
        <v>2.1000000000000001E-2</v>
      </c>
      <c r="J206">
        <f t="shared" si="22"/>
        <v>4.8949999999999992E-3</v>
      </c>
      <c r="K206">
        <v>0.1</v>
      </c>
      <c r="L206">
        <f t="shared" si="21"/>
        <v>0.24236514510000001</v>
      </c>
      <c r="M206">
        <f t="shared" si="23"/>
        <v>204.29009193054139</v>
      </c>
      <c r="N206" s="5">
        <f t="shared" si="20"/>
        <v>49.512797773238006</v>
      </c>
      <c r="O206" s="18">
        <v>22.99</v>
      </c>
      <c r="P206">
        <f t="shared" si="24"/>
        <v>0.21536667147993913</v>
      </c>
      <c r="Q206">
        <v>1</v>
      </c>
      <c r="R206">
        <f t="shared" si="25"/>
        <v>0.21536667147993913</v>
      </c>
    </row>
    <row r="207" spans="1:18">
      <c r="A207" t="s">
        <v>79</v>
      </c>
      <c r="B207" t="s">
        <v>7</v>
      </c>
      <c r="C207">
        <v>5.6582245359999996</v>
      </c>
      <c r="D207">
        <v>1.117053919E-2</v>
      </c>
      <c r="E207" t="s">
        <v>8</v>
      </c>
      <c r="F207">
        <v>0.1974212779</v>
      </c>
      <c r="G207">
        <v>15193.429899999999</v>
      </c>
      <c r="H207">
        <v>5</v>
      </c>
      <c r="I207">
        <f>0.016</f>
        <v>1.6E-2</v>
      </c>
      <c r="J207">
        <f t="shared" si="22"/>
        <v>4.9199999999999999E-3</v>
      </c>
      <c r="K207">
        <v>0.1</v>
      </c>
      <c r="L207">
        <f t="shared" si="21"/>
        <v>0.56582245359999994</v>
      </c>
      <c r="M207">
        <f t="shared" si="23"/>
        <v>203.2520325203252</v>
      </c>
      <c r="N207" s="5">
        <f t="shared" si="20"/>
        <v>115.00456373983738</v>
      </c>
      <c r="O207" s="19">
        <v>26.98</v>
      </c>
      <c r="P207">
        <f t="shared" si="24"/>
        <v>0.42625857575921933</v>
      </c>
      <c r="Q207">
        <v>3</v>
      </c>
      <c r="R207">
        <f t="shared" si="25"/>
        <v>1.2787757272776581</v>
      </c>
    </row>
    <row r="208" spans="1:18">
      <c r="A208" t="s">
        <v>79</v>
      </c>
      <c r="B208" t="s">
        <v>11</v>
      </c>
      <c r="C208">
        <v>14.78129021</v>
      </c>
      <c r="D208">
        <v>5.4815712820000001E-2</v>
      </c>
      <c r="E208" t="s">
        <v>8</v>
      </c>
      <c r="F208">
        <v>0.37084525140000002</v>
      </c>
      <c r="G208">
        <v>82435.537450000003</v>
      </c>
      <c r="H208">
        <v>5</v>
      </c>
      <c r="I208">
        <f>0.016</f>
        <v>1.6E-2</v>
      </c>
      <c r="J208">
        <f t="shared" si="22"/>
        <v>4.9199999999999999E-3</v>
      </c>
      <c r="K208">
        <v>0.1</v>
      </c>
      <c r="L208">
        <f t="shared" si="21"/>
        <v>1.478129021</v>
      </c>
      <c r="M208">
        <f t="shared" si="23"/>
        <v>203.2520325203252</v>
      </c>
      <c r="N208" s="5">
        <f t="shared" si="20"/>
        <v>300.43272784552846</v>
      </c>
      <c r="O208" s="19">
        <v>40.081000000000003</v>
      </c>
      <c r="P208">
        <f t="shared" si="24"/>
        <v>0.74956395260978637</v>
      </c>
      <c r="Q208">
        <v>2</v>
      </c>
      <c r="R208">
        <f t="shared" si="25"/>
        <v>1.4991279052195727</v>
      </c>
    </row>
    <row r="209" spans="1:18">
      <c r="A209" t="s">
        <v>79</v>
      </c>
      <c r="B209" t="s">
        <v>12</v>
      </c>
      <c r="C209">
        <v>1.1540910609999999</v>
      </c>
      <c r="D209">
        <v>2.6061085319999998E-3</v>
      </c>
      <c r="E209" t="s">
        <v>8</v>
      </c>
      <c r="F209">
        <v>0.2258148096</v>
      </c>
      <c r="G209">
        <v>5124.8695959999995</v>
      </c>
      <c r="H209">
        <v>5</v>
      </c>
      <c r="I209">
        <f>0.016</f>
        <v>1.6E-2</v>
      </c>
      <c r="J209">
        <f t="shared" si="22"/>
        <v>4.9199999999999999E-3</v>
      </c>
      <c r="K209">
        <v>0.1</v>
      </c>
      <c r="L209">
        <f t="shared" si="21"/>
        <v>0.11540910609999999</v>
      </c>
      <c r="M209">
        <f t="shared" si="23"/>
        <v>203.2520325203252</v>
      </c>
      <c r="N209" s="5">
        <f t="shared" si="20"/>
        <v>23.457135386178859</v>
      </c>
      <c r="O209" s="19">
        <v>39.1</v>
      </c>
      <c r="P209">
        <f t="shared" si="24"/>
        <v>5.9992673621940808E-2</v>
      </c>
      <c r="Q209">
        <v>1</v>
      </c>
      <c r="R209">
        <f t="shared" si="25"/>
        <v>5.9992673621940808E-2</v>
      </c>
    </row>
    <row r="210" spans="1:18">
      <c r="A210" t="s">
        <v>79</v>
      </c>
      <c r="B210" t="s">
        <v>14</v>
      </c>
      <c r="C210">
        <v>0.68561554469999997</v>
      </c>
      <c r="D210">
        <v>1.24662453E-3</v>
      </c>
      <c r="E210" t="s">
        <v>8</v>
      </c>
      <c r="F210">
        <v>0.18182559300000001</v>
      </c>
      <c r="G210">
        <v>17576.180479999999</v>
      </c>
      <c r="H210">
        <v>5</v>
      </c>
      <c r="I210">
        <f>0.016</f>
        <v>1.6E-2</v>
      </c>
      <c r="J210">
        <f t="shared" si="22"/>
        <v>4.9199999999999999E-3</v>
      </c>
      <c r="K210">
        <v>0.1</v>
      </c>
      <c r="L210">
        <f t="shared" si="21"/>
        <v>6.8561554469999994E-2</v>
      </c>
      <c r="M210">
        <f t="shared" si="23"/>
        <v>203.2520325203252</v>
      </c>
      <c r="N210" s="5">
        <f t="shared" si="20"/>
        <v>13.935275298780487</v>
      </c>
      <c r="O210" s="19">
        <v>24.3</v>
      </c>
      <c r="P210">
        <f t="shared" si="24"/>
        <v>5.7346811929137806E-2</v>
      </c>
      <c r="Q210">
        <v>2</v>
      </c>
      <c r="R210">
        <f t="shared" si="25"/>
        <v>0.11469362385827561</v>
      </c>
    </row>
    <row r="211" spans="1:18">
      <c r="A211" t="s">
        <v>79</v>
      </c>
      <c r="B211" t="s">
        <v>15</v>
      </c>
      <c r="C211">
        <v>0.50607648640000003</v>
      </c>
      <c r="D211">
        <v>4.6797077769999999E-3</v>
      </c>
      <c r="E211" t="s">
        <v>8</v>
      </c>
      <c r="F211">
        <v>0.9247036568</v>
      </c>
      <c r="G211">
        <v>6708.0953749999999</v>
      </c>
      <c r="H211">
        <v>5</v>
      </c>
      <c r="I211">
        <f>0.016</f>
        <v>1.6E-2</v>
      </c>
      <c r="J211">
        <f t="shared" si="22"/>
        <v>4.9199999999999999E-3</v>
      </c>
      <c r="K211">
        <v>0.1</v>
      </c>
      <c r="L211">
        <f t="shared" si="21"/>
        <v>5.0607648640000003E-2</v>
      </c>
      <c r="M211">
        <f t="shared" si="23"/>
        <v>203.2520325203252</v>
      </c>
      <c r="N211" s="5">
        <f t="shared" si="20"/>
        <v>10.286107447154471</v>
      </c>
      <c r="O211" s="18">
        <v>22.99</v>
      </c>
      <c r="P211">
        <f t="shared" si="24"/>
        <v>4.4741659187274775E-2</v>
      </c>
      <c r="Q211">
        <v>1</v>
      </c>
      <c r="R211">
        <f t="shared" si="25"/>
        <v>4.4741659187274775E-2</v>
      </c>
    </row>
    <row r="212" spans="1:18">
      <c r="A212" t="s">
        <v>26</v>
      </c>
      <c r="B212" t="s">
        <v>7</v>
      </c>
      <c r="C212">
        <v>10.095996</v>
      </c>
      <c r="D212">
        <v>0.49279325959999998</v>
      </c>
      <c r="E212" t="s">
        <v>8</v>
      </c>
      <c r="F212">
        <v>4.8810762170000004</v>
      </c>
      <c r="G212">
        <v>27109.706679999999</v>
      </c>
      <c r="H212">
        <v>5</v>
      </c>
      <c r="I212">
        <f>0.021</f>
        <v>2.1000000000000001E-2</v>
      </c>
      <c r="J212">
        <f t="shared" si="22"/>
        <v>4.8949999999999992E-3</v>
      </c>
      <c r="K212">
        <v>0.1</v>
      </c>
      <c r="L212">
        <f t="shared" si="21"/>
        <v>1.0095996</v>
      </c>
      <c r="M212">
        <f t="shared" si="23"/>
        <v>204.29009193054139</v>
      </c>
      <c r="N212" s="5">
        <f t="shared" si="20"/>
        <v>206.25119509703782</v>
      </c>
      <c r="O212" s="19">
        <v>26.98</v>
      </c>
      <c r="P212">
        <f t="shared" si="24"/>
        <v>0.76445958153090365</v>
      </c>
      <c r="Q212">
        <v>3</v>
      </c>
      <c r="R212">
        <f t="shared" si="25"/>
        <v>2.2933787445927107</v>
      </c>
    </row>
    <row r="213" spans="1:18">
      <c r="A213" t="s">
        <v>26</v>
      </c>
      <c r="B213" t="s">
        <v>10</v>
      </c>
      <c r="C213">
        <v>57.772257369999998</v>
      </c>
      <c r="D213">
        <v>1.8319538259999999</v>
      </c>
      <c r="E213" t="s">
        <v>8</v>
      </c>
      <c r="F213">
        <v>3.170992289</v>
      </c>
      <c r="G213">
        <v>440626.94620000001</v>
      </c>
      <c r="H213">
        <v>5</v>
      </c>
      <c r="I213">
        <f>0.021</f>
        <v>2.1000000000000001E-2</v>
      </c>
      <c r="J213">
        <f t="shared" si="22"/>
        <v>4.8949999999999992E-3</v>
      </c>
      <c r="K213">
        <v>0.1</v>
      </c>
      <c r="L213">
        <f t="shared" si="21"/>
        <v>5.7772257370000002</v>
      </c>
      <c r="M213">
        <f t="shared" si="23"/>
        <v>204.29009193054139</v>
      </c>
      <c r="N213" s="5">
        <f t="shared" si="20"/>
        <v>1180.2299769152198</v>
      </c>
      <c r="O213" s="19">
        <v>40.081000000000003</v>
      </c>
      <c r="P213">
        <f t="shared" si="24"/>
        <v>2.9446121027799204</v>
      </c>
      <c r="Q213">
        <v>2</v>
      </c>
      <c r="R213">
        <f t="shared" si="25"/>
        <v>5.8892242055598407</v>
      </c>
    </row>
    <row r="214" spans="1:18">
      <c r="A214" t="s">
        <v>26</v>
      </c>
      <c r="B214" t="s">
        <v>12</v>
      </c>
      <c r="C214">
        <v>6.7299276260000003</v>
      </c>
      <c r="D214">
        <v>0.3250130108</v>
      </c>
      <c r="E214" t="s">
        <v>8</v>
      </c>
      <c r="F214">
        <v>4.8293685890000004</v>
      </c>
      <c r="G214">
        <v>29884.991429999998</v>
      </c>
      <c r="H214">
        <v>5</v>
      </c>
      <c r="I214">
        <f>0.021</f>
        <v>2.1000000000000001E-2</v>
      </c>
      <c r="J214">
        <f t="shared" si="22"/>
        <v>4.8949999999999992E-3</v>
      </c>
      <c r="K214">
        <v>0.1</v>
      </c>
      <c r="L214">
        <f t="shared" si="21"/>
        <v>0.67299276260000007</v>
      </c>
      <c r="M214">
        <f t="shared" si="23"/>
        <v>204.29009193054139</v>
      </c>
      <c r="N214" s="5">
        <f t="shared" si="20"/>
        <v>137.48575334014302</v>
      </c>
      <c r="O214" s="19">
        <v>39.1</v>
      </c>
      <c r="P214">
        <f t="shared" si="24"/>
        <v>0.35162596762184917</v>
      </c>
      <c r="Q214">
        <v>1</v>
      </c>
      <c r="R214">
        <f t="shared" si="25"/>
        <v>0.35162596762184917</v>
      </c>
    </row>
    <row r="215" spans="1:18">
      <c r="A215" t="s">
        <v>26</v>
      </c>
      <c r="B215" t="s">
        <v>13</v>
      </c>
      <c r="C215">
        <v>6.909804888</v>
      </c>
      <c r="D215">
        <v>0.35752077090000001</v>
      </c>
      <c r="E215" t="s">
        <v>8</v>
      </c>
      <c r="F215">
        <v>5.174108049</v>
      </c>
      <c r="G215">
        <v>7239.0825519999999</v>
      </c>
      <c r="H215">
        <v>5</v>
      </c>
      <c r="I215">
        <f>0.021</f>
        <v>2.1000000000000001E-2</v>
      </c>
      <c r="J215">
        <f t="shared" si="22"/>
        <v>4.8949999999999992E-3</v>
      </c>
      <c r="K215">
        <v>0.1</v>
      </c>
      <c r="L215">
        <f t="shared" si="21"/>
        <v>0.69098048880000007</v>
      </c>
      <c r="M215">
        <f t="shared" si="23"/>
        <v>204.29009193054139</v>
      </c>
      <c r="N215" s="5">
        <f t="shared" si="20"/>
        <v>141.16046757916243</v>
      </c>
      <c r="O215" s="19">
        <v>24.3</v>
      </c>
      <c r="P215">
        <f t="shared" si="24"/>
        <v>0.58090727398832276</v>
      </c>
      <c r="Q215">
        <v>2</v>
      </c>
      <c r="R215">
        <f t="shared" si="25"/>
        <v>1.1618145479766455</v>
      </c>
    </row>
    <row r="216" spans="1:18">
      <c r="A216" t="s">
        <v>26</v>
      </c>
      <c r="B216" t="s">
        <v>15</v>
      </c>
      <c r="C216">
        <v>2.4989228969999999</v>
      </c>
      <c r="D216">
        <v>0.14689428809999999</v>
      </c>
      <c r="E216" t="s">
        <v>8</v>
      </c>
      <c r="F216">
        <v>5.8783041389999999</v>
      </c>
      <c r="G216">
        <v>33123.477529999996</v>
      </c>
      <c r="H216">
        <v>5</v>
      </c>
      <c r="I216">
        <f>0.021</f>
        <v>2.1000000000000001E-2</v>
      </c>
      <c r="J216">
        <f t="shared" si="22"/>
        <v>4.8949999999999992E-3</v>
      </c>
      <c r="K216">
        <v>0.1</v>
      </c>
      <c r="L216">
        <f t="shared" si="21"/>
        <v>0.24989228969999999</v>
      </c>
      <c r="M216">
        <f t="shared" si="23"/>
        <v>204.29009193054139</v>
      </c>
      <c r="N216" s="5">
        <f t="shared" si="20"/>
        <v>51.050518835546484</v>
      </c>
      <c r="O216" s="18">
        <v>22.99</v>
      </c>
      <c r="P216">
        <f t="shared" si="24"/>
        <v>0.22205532333861019</v>
      </c>
      <c r="Q216">
        <v>1</v>
      </c>
      <c r="R216">
        <f t="shared" si="25"/>
        <v>0.22205532333861019</v>
      </c>
    </row>
    <row r="217" spans="1:18">
      <c r="A217" t="s">
        <v>27</v>
      </c>
      <c r="B217" t="s">
        <v>9</v>
      </c>
      <c r="C217">
        <v>7.8791881750000003</v>
      </c>
      <c r="D217">
        <v>0.1064776977</v>
      </c>
      <c r="E217" t="s">
        <v>8</v>
      </c>
      <c r="F217">
        <v>1.351379042</v>
      </c>
      <c r="G217">
        <v>32408.27089</v>
      </c>
      <c r="H217">
        <v>5</v>
      </c>
      <c r="I217">
        <f>0.016</f>
        <v>1.6E-2</v>
      </c>
      <c r="J217">
        <f t="shared" si="22"/>
        <v>4.9199999999999999E-3</v>
      </c>
      <c r="K217">
        <v>0.1</v>
      </c>
      <c r="L217">
        <f t="shared" si="21"/>
        <v>0.78791881750000003</v>
      </c>
      <c r="M217">
        <f t="shared" si="23"/>
        <v>203.2520325203252</v>
      </c>
      <c r="N217" s="5">
        <f t="shared" si="20"/>
        <v>160.14610111788619</v>
      </c>
      <c r="O217" s="19">
        <v>26.98</v>
      </c>
      <c r="P217">
        <f t="shared" si="24"/>
        <v>0.59357339183797697</v>
      </c>
      <c r="Q217">
        <v>3</v>
      </c>
      <c r="R217">
        <f t="shared" si="25"/>
        <v>1.780720175513931</v>
      </c>
    </row>
    <row r="218" spans="1:18">
      <c r="A218" t="s">
        <v>27</v>
      </c>
      <c r="B218" t="s">
        <v>11</v>
      </c>
      <c r="C218">
        <v>15.90968301</v>
      </c>
      <c r="D218">
        <v>0.17721017119999999</v>
      </c>
      <c r="E218" t="s">
        <v>8</v>
      </c>
      <c r="F218">
        <v>1.1138510500000001</v>
      </c>
      <c r="G218">
        <v>88728.605630000005</v>
      </c>
      <c r="H218">
        <v>5</v>
      </c>
      <c r="I218">
        <f>0.016</f>
        <v>1.6E-2</v>
      </c>
      <c r="J218">
        <f t="shared" si="22"/>
        <v>4.9199999999999999E-3</v>
      </c>
      <c r="K218">
        <v>0.1</v>
      </c>
      <c r="L218">
        <f t="shared" si="21"/>
        <v>1.5909683010000002</v>
      </c>
      <c r="M218">
        <f t="shared" si="23"/>
        <v>203.2520325203252</v>
      </c>
      <c r="N218" s="5">
        <f t="shared" si="20"/>
        <v>323.36754085365857</v>
      </c>
      <c r="O218" s="19">
        <v>40.081000000000003</v>
      </c>
      <c r="P218">
        <f t="shared" si="24"/>
        <v>0.80678511228177585</v>
      </c>
      <c r="Q218">
        <v>2</v>
      </c>
      <c r="R218">
        <f t="shared" si="25"/>
        <v>1.6135702245635517</v>
      </c>
    </row>
    <row r="219" spans="1:18">
      <c r="A219" t="s">
        <v>27</v>
      </c>
      <c r="B219" t="s">
        <v>12</v>
      </c>
      <c r="C219">
        <v>1.5851480650000001</v>
      </c>
      <c r="D219">
        <v>2.5782941430000001E-2</v>
      </c>
      <c r="E219" t="s">
        <v>8</v>
      </c>
      <c r="F219">
        <v>1.6265320569999999</v>
      </c>
      <c r="G219">
        <v>7039.0261190000001</v>
      </c>
      <c r="H219">
        <v>5</v>
      </c>
      <c r="I219">
        <f>0.016</f>
        <v>1.6E-2</v>
      </c>
      <c r="J219">
        <f t="shared" si="22"/>
        <v>4.9199999999999999E-3</v>
      </c>
      <c r="K219">
        <v>0.1</v>
      </c>
      <c r="L219">
        <f t="shared" si="21"/>
        <v>0.15851480650000002</v>
      </c>
      <c r="M219">
        <f t="shared" si="23"/>
        <v>203.2520325203252</v>
      </c>
      <c r="N219" s="5">
        <f t="shared" si="20"/>
        <v>32.21845660569106</v>
      </c>
      <c r="O219" s="19">
        <v>39.1</v>
      </c>
      <c r="P219">
        <f t="shared" si="24"/>
        <v>8.2400144771588385E-2</v>
      </c>
      <c r="Q219">
        <v>1</v>
      </c>
      <c r="R219">
        <f t="shared" si="25"/>
        <v>8.2400144771588385E-2</v>
      </c>
    </row>
    <row r="220" spans="1:18">
      <c r="A220" t="s">
        <v>27</v>
      </c>
      <c r="B220" t="s">
        <v>14</v>
      </c>
      <c r="C220">
        <v>1.737480361</v>
      </c>
      <c r="D220">
        <v>3.0012934719999999E-2</v>
      </c>
      <c r="E220" t="s">
        <v>8</v>
      </c>
      <c r="F220">
        <v>1.7273826750000001</v>
      </c>
      <c r="G220">
        <v>44541.388579999999</v>
      </c>
      <c r="H220">
        <v>5</v>
      </c>
      <c r="I220">
        <f>0.016</f>
        <v>1.6E-2</v>
      </c>
      <c r="J220">
        <f t="shared" si="22"/>
        <v>4.9199999999999999E-3</v>
      </c>
      <c r="K220">
        <v>0.1</v>
      </c>
      <c r="L220">
        <f t="shared" si="21"/>
        <v>0.1737480361</v>
      </c>
      <c r="M220">
        <f t="shared" si="23"/>
        <v>203.2520325203252</v>
      </c>
      <c r="N220" s="5">
        <f t="shared" si="20"/>
        <v>35.314641483739841</v>
      </c>
      <c r="O220" s="19">
        <v>24.3</v>
      </c>
      <c r="P220">
        <f t="shared" si="24"/>
        <v>0.14532774273143967</v>
      </c>
      <c r="Q220">
        <v>2</v>
      </c>
      <c r="R220">
        <f t="shared" si="25"/>
        <v>0.29065548546287934</v>
      </c>
    </row>
    <row r="221" spans="1:18">
      <c r="A221" t="s">
        <v>27</v>
      </c>
      <c r="B221" t="s">
        <v>15</v>
      </c>
      <c r="C221">
        <v>1.5208138920000001</v>
      </c>
      <c r="D221">
        <v>2.6889200169999999E-2</v>
      </c>
      <c r="E221" t="s">
        <v>8</v>
      </c>
      <c r="F221">
        <v>1.7680796000000001</v>
      </c>
      <c r="G221">
        <v>20158.54304</v>
      </c>
      <c r="H221">
        <v>5</v>
      </c>
      <c r="I221">
        <f>0.016</f>
        <v>1.6E-2</v>
      </c>
      <c r="J221">
        <f t="shared" si="22"/>
        <v>4.9199999999999999E-3</v>
      </c>
      <c r="K221">
        <v>0.1</v>
      </c>
      <c r="L221">
        <f t="shared" si="21"/>
        <v>0.15208138920000003</v>
      </c>
      <c r="M221">
        <f t="shared" si="23"/>
        <v>203.2520325203252</v>
      </c>
      <c r="N221" s="5">
        <f t="shared" si="20"/>
        <v>30.910851463414641</v>
      </c>
      <c r="O221" s="18">
        <v>22.99</v>
      </c>
      <c r="P221">
        <f t="shared" si="24"/>
        <v>0.1344534643906683</v>
      </c>
      <c r="Q221">
        <v>1</v>
      </c>
      <c r="R221">
        <f t="shared" si="25"/>
        <v>0.1344534643906683</v>
      </c>
    </row>
    <row r="222" spans="1:18">
      <c r="A222" t="s">
        <v>21</v>
      </c>
      <c r="B222" t="s">
        <v>9</v>
      </c>
      <c r="C222">
        <v>16.935902729999999</v>
      </c>
      <c r="D222">
        <v>0.11500324319999999</v>
      </c>
      <c r="E222" t="s">
        <v>8</v>
      </c>
      <c r="F222">
        <v>0.67904997469999995</v>
      </c>
      <c r="G222">
        <v>64163.429940000002</v>
      </c>
      <c r="H222">
        <v>5</v>
      </c>
      <c r="I222">
        <f>0.021</f>
        <v>2.1000000000000001E-2</v>
      </c>
      <c r="J222">
        <f t="shared" si="22"/>
        <v>4.8949999999999992E-3</v>
      </c>
      <c r="K222">
        <v>0.1</v>
      </c>
      <c r="L222">
        <f t="shared" si="21"/>
        <v>1.6935902729999999</v>
      </c>
      <c r="M222">
        <f t="shared" si="23"/>
        <v>204.29009193054139</v>
      </c>
      <c r="N222" s="5">
        <f t="shared" si="20"/>
        <v>345.98371256384064</v>
      </c>
      <c r="O222" s="19">
        <v>26.98</v>
      </c>
      <c r="P222">
        <f t="shared" si="24"/>
        <v>1.2823710621343243</v>
      </c>
      <c r="Q222">
        <v>3</v>
      </c>
      <c r="R222">
        <f t="shared" si="25"/>
        <v>3.8471131864029728</v>
      </c>
    </row>
    <row r="223" spans="1:18">
      <c r="A223" t="s">
        <v>21</v>
      </c>
      <c r="B223" t="s">
        <v>11</v>
      </c>
      <c r="C223">
        <v>157.49255410000001</v>
      </c>
      <c r="D223">
        <v>2.6334844340000001</v>
      </c>
      <c r="E223" t="s">
        <v>8</v>
      </c>
      <c r="F223">
        <v>1.6721326599999999</v>
      </c>
      <c r="G223">
        <v>828884.64130000002</v>
      </c>
      <c r="H223">
        <v>5</v>
      </c>
      <c r="I223">
        <f>0.021</f>
        <v>2.1000000000000001E-2</v>
      </c>
      <c r="J223">
        <f t="shared" si="22"/>
        <v>4.8949999999999992E-3</v>
      </c>
      <c r="K223">
        <v>0.1</v>
      </c>
      <c r="L223">
        <f t="shared" si="21"/>
        <v>15.749255410000002</v>
      </c>
      <c r="M223">
        <f t="shared" si="23"/>
        <v>204.29009193054139</v>
      </c>
      <c r="N223" s="5">
        <f t="shared" si="20"/>
        <v>3217.4168355464767</v>
      </c>
      <c r="O223" s="19">
        <v>40.081000000000003</v>
      </c>
      <c r="P223">
        <f t="shared" si="24"/>
        <v>8.0272868330293079</v>
      </c>
      <c r="Q223">
        <v>2</v>
      </c>
      <c r="R223">
        <f t="shared" si="25"/>
        <v>16.054573666058616</v>
      </c>
    </row>
    <row r="224" spans="1:18">
      <c r="A224" t="s">
        <v>21</v>
      </c>
      <c r="B224" t="s">
        <v>12</v>
      </c>
      <c r="C224">
        <v>8.472551782</v>
      </c>
      <c r="D224">
        <v>7.0694185800000003E-2</v>
      </c>
      <c r="E224" t="s">
        <v>8</v>
      </c>
      <c r="F224">
        <v>0.83439071980000001</v>
      </c>
      <c r="G224">
        <v>33615.048499999997</v>
      </c>
      <c r="H224">
        <v>5</v>
      </c>
      <c r="I224">
        <f>0.021</f>
        <v>2.1000000000000001E-2</v>
      </c>
      <c r="J224">
        <f t="shared" si="22"/>
        <v>4.8949999999999992E-3</v>
      </c>
      <c r="K224">
        <v>0.1</v>
      </c>
      <c r="L224">
        <f t="shared" si="21"/>
        <v>0.84725517820000007</v>
      </c>
      <c r="M224">
        <f t="shared" si="23"/>
        <v>204.29009193054139</v>
      </c>
      <c r="N224" s="5">
        <f t="shared" si="20"/>
        <v>173.08583824310526</v>
      </c>
      <c r="O224" s="19">
        <v>39.1</v>
      </c>
      <c r="P224">
        <f t="shared" si="24"/>
        <v>0.44267477811535866</v>
      </c>
      <c r="Q224">
        <v>1</v>
      </c>
      <c r="R224">
        <f t="shared" si="25"/>
        <v>0.44267477811535866</v>
      </c>
    </row>
    <row r="225" spans="1:18">
      <c r="A225" t="s">
        <v>21</v>
      </c>
      <c r="B225" t="s">
        <v>13</v>
      </c>
      <c r="C225">
        <v>14.50579557</v>
      </c>
      <c r="D225">
        <v>7.8968093850000004E-2</v>
      </c>
      <c r="E225" t="s">
        <v>8</v>
      </c>
      <c r="F225">
        <v>0.54438995430000003</v>
      </c>
      <c r="G225">
        <v>13940.531220000001</v>
      </c>
      <c r="H225">
        <v>5</v>
      </c>
      <c r="I225">
        <f>0.021</f>
        <v>2.1000000000000001E-2</v>
      </c>
      <c r="J225">
        <f t="shared" si="22"/>
        <v>4.8949999999999992E-3</v>
      </c>
      <c r="K225">
        <v>0.1</v>
      </c>
      <c r="L225">
        <f t="shared" si="21"/>
        <v>1.4505795570000002</v>
      </c>
      <c r="M225">
        <f t="shared" si="23"/>
        <v>204.29009193054139</v>
      </c>
      <c r="N225" s="5">
        <f t="shared" si="20"/>
        <v>296.33903105209407</v>
      </c>
      <c r="O225" s="19">
        <v>24.3</v>
      </c>
      <c r="P225">
        <f t="shared" si="24"/>
        <v>1.219502185399564</v>
      </c>
      <c r="Q225">
        <v>2</v>
      </c>
      <c r="R225">
        <f t="shared" si="25"/>
        <v>2.439004370799128</v>
      </c>
    </row>
    <row r="226" spans="1:18">
      <c r="A226" t="s">
        <v>21</v>
      </c>
      <c r="B226" t="s">
        <v>15</v>
      </c>
      <c r="C226">
        <v>4.6679138590000004</v>
      </c>
      <c r="D226">
        <v>3.1073149040000001E-2</v>
      </c>
      <c r="E226" t="s">
        <v>8</v>
      </c>
      <c r="F226">
        <v>0.66567528819999999</v>
      </c>
      <c r="G226">
        <v>54738.049120000003</v>
      </c>
      <c r="H226">
        <v>5</v>
      </c>
      <c r="I226">
        <f>0.021</f>
        <v>2.1000000000000001E-2</v>
      </c>
      <c r="J226">
        <f t="shared" si="22"/>
        <v>4.8949999999999992E-3</v>
      </c>
      <c r="K226">
        <v>0.1</v>
      </c>
      <c r="L226">
        <f t="shared" si="21"/>
        <v>0.46679138590000008</v>
      </c>
      <c r="M226">
        <f t="shared" si="23"/>
        <v>204.29009193054139</v>
      </c>
      <c r="N226" s="5">
        <f t="shared" si="20"/>
        <v>95.36085513789584</v>
      </c>
      <c r="O226" s="18">
        <v>22.99</v>
      </c>
      <c r="P226">
        <f t="shared" si="24"/>
        <v>0.41479275832055601</v>
      </c>
      <c r="Q226">
        <v>1</v>
      </c>
      <c r="R226">
        <f t="shared" si="25"/>
        <v>0.41479275832055601</v>
      </c>
    </row>
    <row r="227" spans="1:18">
      <c r="A227" t="s">
        <v>22</v>
      </c>
      <c r="B227" t="s">
        <v>7</v>
      </c>
      <c r="C227">
        <v>9.4002650350000003</v>
      </c>
      <c r="D227">
        <v>0.20110067449999999</v>
      </c>
      <c r="E227" t="s">
        <v>8</v>
      </c>
      <c r="F227">
        <v>2.1393085599999999</v>
      </c>
      <c r="G227">
        <v>22735.320009999999</v>
      </c>
      <c r="H227">
        <v>5</v>
      </c>
      <c r="I227">
        <f>0.016</f>
        <v>1.6E-2</v>
      </c>
      <c r="J227">
        <f t="shared" si="22"/>
        <v>4.9199999999999999E-3</v>
      </c>
      <c r="K227">
        <v>0.1</v>
      </c>
      <c r="L227">
        <f t="shared" si="21"/>
        <v>0.94002650350000005</v>
      </c>
      <c r="M227">
        <f t="shared" si="23"/>
        <v>203.2520325203252</v>
      </c>
      <c r="N227" s="5">
        <f t="shared" si="20"/>
        <v>191.06229745934959</v>
      </c>
      <c r="O227" s="19">
        <v>26.98</v>
      </c>
      <c r="P227">
        <f t="shared" si="24"/>
        <v>0.70816270370403855</v>
      </c>
      <c r="Q227">
        <v>3</v>
      </c>
      <c r="R227">
        <f t="shared" si="25"/>
        <v>2.1244881111121154</v>
      </c>
    </row>
    <row r="228" spans="1:18">
      <c r="A228" t="s">
        <v>22</v>
      </c>
      <c r="B228" t="s">
        <v>10</v>
      </c>
      <c r="C228">
        <v>43.399892549999997</v>
      </c>
      <c r="D228">
        <v>1.0389330050000001</v>
      </c>
      <c r="E228" t="s">
        <v>8</v>
      </c>
      <c r="F228">
        <v>2.3938607780000001</v>
      </c>
      <c r="G228">
        <v>314851.43119999999</v>
      </c>
      <c r="H228">
        <v>5</v>
      </c>
      <c r="I228">
        <f>0.016</f>
        <v>1.6E-2</v>
      </c>
      <c r="J228">
        <f t="shared" si="22"/>
        <v>4.9199999999999999E-3</v>
      </c>
      <c r="K228">
        <v>0.1</v>
      </c>
      <c r="L228">
        <f t="shared" si="21"/>
        <v>4.3399892549999999</v>
      </c>
      <c r="M228">
        <f t="shared" si="23"/>
        <v>203.2520325203252</v>
      </c>
      <c r="N228" s="5">
        <f t="shared" si="20"/>
        <v>882.11163719512194</v>
      </c>
      <c r="O228" s="19">
        <v>40.081000000000003</v>
      </c>
      <c r="P228">
        <f t="shared" si="24"/>
        <v>2.2008224275719717</v>
      </c>
      <c r="Q228">
        <v>2</v>
      </c>
      <c r="R228">
        <f t="shared" si="25"/>
        <v>4.4016448551439433</v>
      </c>
    </row>
    <row r="229" spans="1:18">
      <c r="A229" t="s">
        <v>22</v>
      </c>
      <c r="B229" t="s">
        <v>12</v>
      </c>
      <c r="C229">
        <v>3.1401461340000001</v>
      </c>
      <c r="D229">
        <v>4.9024831079999998E-2</v>
      </c>
      <c r="E229" t="s">
        <v>8</v>
      </c>
      <c r="F229">
        <v>1.5612276940000001</v>
      </c>
      <c r="G229">
        <v>12458.603649999999</v>
      </c>
      <c r="H229">
        <v>5</v>
      </c>
      <c r="I229">
        <f>0.016</f>
        <v>1.6E-2</v>
      </c>
      <c r="J229">
        <f t="shared" si="22"/>
        <v>4.9199999999999999E-3</v>
      </c>
      <c r="K229">
        <v>0.1</v>
      </c>
      <c r="L229">
        <f t="shared" si="21"/>
        <v>0.31401461340000003</v>
      </c>
      <c r="M229">
        <f t="shared" si="23"/>
        <v>203.2520325203252</v>
      </c>
      <c r="N229" s="5">
        <f t="shared" si="20"/>
        <v>63.824108414634154</v>
      </c>
      <c r="O229" s="19">
        <v>39.1</v>
      </c>
      <c r="P229">
        <f t="shared" si="24"/>
        <v>0.16323301384816921</v>
      </c>
      <c r="Q229">
        <v>1</v>
      </c>
      <c r="R229">
        <f t="shared" si="25"/>
        <v>0.16323301384816921</v>
      </c>
    </row>
    <row r="230" spans="1:18">
      <c r="A230" t="s">
        <v>22</v>
      </c>
      <c r="B230" t="s">
        <v>13</v>
      </c>
      <c r="C230">
        <v>4.518792522</v>
      </c>
      <c r="D230">
        <v>0.10476989840000001</v>
      </c>
      <c r="E230" t="s">
        <v>8</v>
      </c>
      <c r="F230">
        <v>2.3185374830000001</v>
      </c>
      <c r="G230">
        <v>4342.7034350000004</v>
      </c>
      <c r="H230">
        <v>5</v>
      </c>
      <c r="I230">
        <f>0.016</f>
        <v>1.6E-2</v>
      </c>
      <c r="J230">
        <f t="shared" si="22"/>
        <v>4.9199999999999999E-3</v>
      </c>
      <c r="K230">
        <v>0.1</v>
      </c>
      <c r="L230">
        <f t="shared" si="21"/>
        <v>0.45187925220000003</v>
      </c>
      <c r="M230">
        <f t="shared" si="23"/>
        <v>203.2520325203252</v>
      </c>
      <c r="N230" s="5">
        <f t="shared" si="20"/>
        <v>91.845376463414638</v>
      </c>
      <c r="O230" s="19">
        <v>24.3</v>
      </c>
      <c r="P230">
        <f t="shared" si="24"/>
        <v>0.37796451219512195</v>
      </c>
      <c r="Q230">
        <v>2</v>
      </c>
      <c r="R230">
        <f t="shared" si="25"/>
        <v>0.7559290243902439</v>
      </c>
    </row>
    <row r="231" spans="1:18">
      <c r="A231" t="s">
        <v>22</v>
      </c>
      <c r="B231" t="s">
        <v>15</v>
      </c>
      <c r="C231">
        <v>2.6409228429999998</v>
      </c>
      <c r="D231">
        <v>7.7738152620000001E-2</v>
      </c>
      <c r="E231" t="s">
        <v>8</v>
      </c>
      <c r="F231">
        <v>2.9435980239999999</v>
      </c>
      <c r="G231">
        <v>30968.644390000001</v>
      </c>
      <c r="H231">
        <v>5</v>
      </c>
      <c r="I231">
        <f>0.016</f>
        <v>1.6E-2</v>
      </c>
      <c r="J231">
        <f t="shared" si="22"/>
        <v>4.9199999999999999E-3</v>
      </c>
      <c r="K231">
        <v>0.1</v>
      </c>
      <c r="L231">
        <f t="shared" si="21"/>
        <v>0.26409228429999998</v>
      </c>
      <c r="M231">
        <f t="shared" si="23"/>
        <v>203.2520325203252</v>
      </c>
      <c r="N231" s="5">
        <f t="shared" si="20"/>
        <v>53.677293556910563</v>
      </c>
      <c r="O231" s="18">
        <v>22.99</v>
      </c>
      <c r="P231">
        <f t="shared" si="24"/>
        <v>0.23348105070426517</v>
      </c>
      <c r="Q231">
        <v>1</v>
      </c>
      <c r="R231">
        <f t="shared" si="25"/>
        <v>0.23348105070426517</v>
      </c>
    </row>
    <row r="232" spans="1:18">
      <c r="A232" t="s">
        <v>18</v>
      </c>
      <c r="B232" t="s">
        <v>7</v>
      </c>
      <c r="C232">
        <v>2.3137693330000002</v>
      </c>
      <c r="D232">
        <v>4.2225089360000002E-2</v>
      </c>
      <c r="E232" t="s">
        <v>8</v>
      </c>
      <c r="F232">
        <v>1.8249480950000001</v>
      </c>
      <c r="G232">
        <v>5596.0428780000002</v>
      </c>
      <c r="H232">
        <v>5</v>
      </c>
      <c r="I232">
        <f>0.021</f>
        <v>2.1000000000000001E-2</v>
      </c>
      <c r="J232">
        <f t="shared" si="22"/>
        <v>4.8949999999999992E-3</v>
      </c>
      <c r="K232">
        <v>0.1</v>
      </c>
      <c r="L232">
        <f t="shared" si="21"/>
        <v>0.23137693330000003</v>
      </c>
      <c r="M232">
        <f t="shared" si="23"/>
        <v>204.29009193054139</v>
      </c>
      <c r="N232" s="5">
        <f t="shared" si="20"/>
        <v>47.268014974463753</v>
      </c>
      <c r="O232" s="19">
        <v>26.98</v>
      </c>
      <c r="P232">
        <f t="shared" si="24"/>
        <v>0.17519649731083672</v>
      </c>
      <c r="Q232">
        <v>3</v>
      </c>
      <c r="R232">
        <f t="shared" si="25"/>
        <v>0.52558949193251014</v>
      </c>
    </row>
    <row r="233" spans="1:18">
      <c r="A233" t="s">
        <v>18</v>
      </c>
      <c r="B233" t="s">
        <v>10</v>
      </c>
      <c r="C233">
        <v>194.68550809999999</v>
      </c>
      <c r="D233">
        <v>4.6160367070000001</v>
      </c>
      <c r="E233" t="s">
        <v>8</v>
      </c>
      <c r="F233">
        <v>2.3710222449999998</v>
      </c>
      <c r="G233">
        <v>1412377.0190000001</v>
      </c>
      <c r="H233">
        <v>5</v>
      </c>
      <c r="I233">
        <f>0.021</f>
        <v>2.1000000000000001E-2</v>
      </c>
      <c r="J233">
        <f t="shared" si="22"/>
        <v>4.8949999999999992E-3</v>
      </c>
      <c r="K233">
        <v>0.1</v>
      </c>
      <c r="L233">
        <f t="shared" si="21"/>
        <v>19.46855081</v>
      </c>
      <c r="M233">
        <f t="shared" si="23"/>
        <v>204.29009193054139</v>
      </c>
      <c r="N233" s="5">
        <f t="shared" si="20"/>
        <v>3977.2320347293162</v>
      </c>
      <c r="O233" s="19">
        <v>40.081000000000003</v>
      </c>
      <c r="P233">
        <f t="shared" si="24"/>
        <v>9.9229860400921037</v>
      </c>
      <c r="Q233">
        <v>2</v>
      </c>
      <c r="R233">
        <f t="shared" si="25"/>
        <v>19.845972080184207</v>
      </c>
    </row>
    <row r="234" spans="1:18">
      <c r="A234" t="s">
        <v>18</v>
      </c>
      <c r="B234" t="s">
        <v>12</v>
      </c>
      <c r="C234">
        <v>7.3862370449999997</v>
      </c>
      <c r="D234">
        <v>0.1011208792</v>
      </c>
      <c r="E234" t="s">
        <v>8</v>
      </c>
      <c r="F234">
        <v>1.3690445979999999</v>
      </c>
      <c r="G234">
        <v>29305.069230000001</v>
      </c>
      <c r="H234">
        <v>5</v>
      </c>
      <c r="I234">
        <f>0.021</f>
        <v>2.1000000000000001E-2</v>
      </c>
      <c r="J234">
        <f t="shared" si="22"/>
        <v>4.8949999999999992E-3</v>
      </c>
      <c r="K234">
        <v>0.1</v>
      </c>
      <c r="L234">
        <f t="shared" si="21"/>
        <v>0.73862370450000003</v>
      </c>
      <c r="M234">
        <f t="shared" si="23"/>
        <v>204.29009193054139</v>
      </c>
      <c r="N234" s="5">
        <f t="shared" si="20"/>
        <v>150.89350449438206</v>
      </c>
      <c r="O234" s="19">
        <v>39.1</v>
      </c>
      <c r="P234">
        <f t="shared" si="24"/>
        <v>0.38591689128997969</v>
      </c>
      <c r="Q234">
        <v>1</v>
      </c>
      <c r="R234">
        <f t="shared" si="25"/>
        <v>0.38591689128997969</v>
      </c>
    </row>
    <row r="235" spans="1:18">
      <c r="A235" t="s">
        <v>18</v>
      </c>
      <c r="B235" t="s">
        <v>13</v>
      </c>
      <c r="C235">
        <v>5.0947639039999997</v>
      </c>
      <c r="D235">
        <v>9.6610002279999996E-2</v>
      </c>
      <c r="E235" t="s">
        <v>8</v>
      </c>
      <c r="F235">
        <v>1.896260633</v>
      </c>
      <c r="G235">
        <v>4896.2302650000001</v>
      </c>
      <c r="H235">
        <v>5</v>
      </c>
      <c r="I235">
        <f>0.021</f>
        <v>2.1000000000000001E-2</v>
      </c>
      <c r="J235">
        <f t="shared" si="22"/>
        <v>4.8949999999999992E-3</v>
      </c>
      <c r="K235">
        <v>0.1</v>
      </c>
      <c r="L235">
        <f t="shared" si="21"/>
        <v>0.50947639040000003</v>
      </c>
      <c r="M235">
        <f t="shared" si="23"/>
        <v>204.29009193054139</v>
      </c>
      <c r="N235" s="5">
        <f t="shared" si="20"/>
        <v>104.0809786312564</v>
      </c>
      <c r="O235" s="19">
        <v>24.3</v>
      </c>
      <c r="P235">
        <f t="shared" si="24"/>
        <v>0.4283167844907671</v>
      </c>
      <c r="Q235">
        <v>2</v>
      </c>
      <c r="R235">
        <f t="shared" si="25"/>
        <v>0.8566335689815342</v>
      </c>
    </row>
    <row r="236" spans="1:18">
      <c r="A236" t="s">
        <v>18</v>
      </c>
      <c r="B236" t="s">
        <v>15</v>
      </c>
      <c r="C236">
        <v>3.612312449</v>
      </c>
      <c r="D236">
        <v>8.7718650240000001E-2</v>
      </c>
      <c r="E236" t="s">
        <v>8</v>
      </c>
      <c r="F236">
        <v>2.4283240020000001</v>
      </c>
      <c r="G236">
        <v>42359.594080000003</v>
      </c>
      <c r="H236">
        <v>5</v>
      </c>
      <c r="I236">
        <f>0.021</f>
        <v>2.1000000000000001E-2</v>
      </c>
      <c r="J236">
        <f t="shared" si="22"/>
        <v>4.8949999999999992E-3</v>
      </c>
      <c r="K236">
        <v>0.1</v>
      </c>
      <c r="L236">
        <f t="shared" si="21"/>
        <v>0.36123124490000003</v>
      </c>
      <c r="M236">
        <f t="shared" si="23"/>
        <v>204.29009193054139</v>
      </c>
      <c r="N236" s="5">
        <f t="shared" si="20"/>
        <v>73.79596422880492</v>
      </c>
      <c r="O236" s="18">
        <v>22.99</v>
      </c>
      <c r="P236">
        <f t="shared" si="24"/>
        <v>0.32099157994260513</v>
      </c>
      <c r="Q236">
        <v>1</v>
      </c>
      <c r="R236">
        <f t="shared" si="25"/>
        <v>0.32099157994260513</v>
      </c>
    </row>
    <row r="237" spans="1:18">
      <c r="A237" t="s">
        <v>19</v>
      </c>
      <c r="B237" t="s">
        <v>9</v>
      </c>
      <c r="C237">
        <v>4.7769709159999998</v>
      </c>
      <c r="D237">
        <v>6.20752226E-2</v>
      </c>
      <c r="E237" t="s">
        <v>8</v>
      </c>
      <c r="F237">
        <v>1.299468297</v>
      </c>
      <c r="G237">
        <v>18098.05143</v>
      </c>
      <c r="H237">
        <v>5</v>
      </c>
      <c r="I237">
        <f>0.016</f>
        <v>1.6E-2</v>
      </c>
      <c r="J237">
        <f t="shared" si="22"/>
        <v>4.9199999999999999E-3</v>
      </c>
      <c r="K237">
        <v>0.1</v>
      </c>
      <c r="L237">
        <f t="shared" si="21"/>
        <v>0.47769709160000001</v>
      </c>
      <c r="M237">
        <f t="shared" si="23"/>
        <v>203.2520325203252</v>
      </c>
      <c r="N237" s="5">
        <f t="shared" si="20"/>
        <v>97.092904796747973</v>
      </c>
      <c r="O237" s="19">
        <v>26.98</v>
      </c>
      <c r="P237">
        <f t="shared" si="24"/>
        <v>0.35986992141122304</v>
      </c>
      <c r="Q237">
        <v>3</v>
      </c>
      <c r="R237">
        <f t="shared" si="25"/>
        <v>1.0796097642336691</v>
      </c>
    </row>
    <row r="238" spans="1:18">
      <c r="A238" t="s">
        <v>19</v>
      </c>
      <c r="B238" t="s">
        <v>11</v>
      </c>
      <c r="C238">
        <v>81.978404499999996</v>
      </c>
      <c r="D238">
        <v>1.904846118</v>
      </c>
      <c r="E238" t="s">
        <v>8</v>
      </c>
      <c r="F238">
        <v>2.3235950129999998</v>
      </c>
      <c r="G238">
        <v>431453.03470000002</v>
      </c>
      <c r="H238">
        <v>5</v>
      </c>
      <c r="I238">
        <f>0.016</f>
        <v>1.6E-2</v>
      </c>
      <c r="J238">
        <f t="shared" si="22"/>
        <v>4.9199999999999999E-3</v>
      </c>
      <c r="K238">
        <v>0.1</v>
      </c>
      <c r="L238">
        <f t="shared" si="21"/>
        <v>8.1978404499999993</v>
      </c>
      <c r="M238">
        <f t="shared" si="23"/>
        <v>203.2520325203252</v>
      </c>
      <c r="N238" s="5">
        <f t="shared" si="20"/>
        <v>1666.2277337398373</v>
      </c>
      <c r="O238" s="19">
        <v>40.081000000000003</v>
      </c>
      <c r="P238">
        <f t="shared" si="24"/>
        <v>4.1571511033652788</v>
      </c>
      <c r="Q238">
        <v>2</v>
      </c>
      <c r="R238">
        <f t="shared" si="25"/>
        <v>8.3143022067305576</v>
      </c>
    </row>
    <row r="239" spans="1:18">
      <c r="A239" t="s">
        <v>19</v>
      </c>
      <c r="B239" t="s">
        <v>12</v>
      </c>
      <c r="C239">
        <v>4.9360586739999999</v>
      </c>
      <c r="D239">
        <v>3.162594245E-2</v>
      </c>
      <c r="E239" t="s">
        <v>8</v>
      </c>
      <c r="F239">
        <v>0.64071244969999996</v>
      </c>
      <c r="G239">
        <v>19583.928899999999</v>
      </c>
      <c r="H239">
        <v>5</v>
      </c>
      <c r="I239">
        <f>0.016</f>
        <v>1.6E-2</v>
      </c>
      <c r="J239">
        <f t="shared" si="22"/>
        <v>4.9199999999999999E-3</v>
      </c>
      <c r="K239">
        <v>0.1</v>
      </c>
      <c r="L239">
        <f t="shared" si="21"/>
        <v>0.49360586740000001</v>
      </c>
      <c r="M239">
        <f t="shared" si="23"/>
        <v>203.2520325203252</v>
      </c>
      <c r="N239" s="5">
        <f t="shared" si="20"/>
        <v>100.32639581300813</v>
      </c>
      <c r="O239" s="19">
        <v>39.1</v>
      </c>
      <c r="P239">
        <f t="shared" si="24"/>
        <v>0.25658924760360136</v>
      </c>
      <c r="Q239">
        <v>1</v>
      </c>
      <c r="R239">
        <f t="shared" si="25"/>
        <v>0.25658924760360136</v>
      </c>
    </row>
    <row r="240" spans="1:18">
      <c r="A240" t="s">
        <v>19</v>
      </c>
      <c r="B240" t="s">
        <v>13</v>
      </c>
      <c r="C240">
        <v>4.0500061680000004</v>
      </c>
      <c r="D240">
        <v>3.9448832400000002E-2</v>
      </c>
      <c r="E240" t="s">
        <v>8</v>
      </c>
      <c r="F240">
        <v>0.97404376110000002</v>
      </c>
      <c r="G240">
        <v>3892.1848279999999</v>
      </c>
      <c r="H240">
        <v>5</v>
      </c>
      <c r="I240">
        <f>0.016</f>
        <v>1.6E-2</v>
      </c>
      <c r="J240">
        <f t="shared" si="22"/>
        <v>4.9199999999999999E-3</v>
      </c>
      <c r="K240">
        <v>0.1</v>
      </c>
      <c r="L240">
        <f t="shared" si="21"/>
        <v>0.40500061680000005</v>
      </c>
      <c r="M240">
        <f t="shared" si="23"/>
        <v>203.2520325203252</v>
      </c>
      <c r="N240" s="5">
        <f t="shared" si="20"/>
        <v>82.31719853658538</v>
      </c>
      <c r="O240" s="19">
        <v>24.3</v>
      </c>
      <c r="P240">
        <f t="shared" si="24"/>
        <v>0.3387539034427382</v>
      </c>
      <c r="Q240">
        <v>2</v>
      </c>
      <c r="R240">
        <f t="shared" si="25"/>
        <v>0.6775078068854764</v>
      </c>
    </row>
    <row r="241" spans="1:18">
      <c r="A241" t="s">
        <v>19</v>
      </c>
      <c r="B241" t="s">
        <v>15</v>
      </c>
      <c r="C241">
        <v>2.837702073</v>
      </c>
      <c r="D241">
        <v>8.3120613800000007E-2</v>
      </c>
      <c r="E241" t="s">
        <v>8</v>
      </c>
      <c r="F241">
        <v>2.929152239</v>
      </c>
      <c r="G241">
        <v>33276.165789999999</v>
      </c>
      <c r="H241">
        <v>5</v>
      </c>
      <c r="I241">
        <f>0.016</f>
        <v>1.6E-2</v>
      </c>
      <c r="J241">
        <f t="shared" si="22"/>
        <v>4.9199999999999999E-3</v>
      </c>
      <c r="K241">
        <v>0.1</v>
      </c>
      <c r="L241">
        <f t="shared" si="21"/>
        <v>0.28377020730000002</v>
      </c>
      <c r="M241">
        <f t="shared" si="23"/>
        <v>203.2520325203252</v>
      </c>
      <c r="N241" s="5">
        <f t="shared" si="20"/>
        <v>57.676871402439026</v>
      </c>
      <c r="O241" s="18">
        <v>22.99</v>
      </c>
      <c r="P241">
        <f t="shared" si="24"/>
        <v>0.25087808352518065</v>
      </c>
      <c r="Q241">
        <v>1</v>
      </c>
      <c r="R241">
        <f t="shared" si="25"/>
        <v>0.25087808352518065</v>
      </c>
    </row>
    <row r="242" spans="1:18">
      <c r="A242" t="s">
        <v>16</v>
      </c>
      <c r="B242" t="s">
        <v>7</v>
      </c>
      <c r="C242">
        <v>25.45210522</v>
      </c>
      <c r="D242">
        <v>0.93636240950000005</v>
      </c>
      <c r="E242" t="s">
        <v>8</v>
      </c>
      <c r="F242">
        <v>3.678919294</v>
      </c>
      <c r="G242">
        <v>61558.025730000001</v>
      </c>
      <c r="H242">
        <v>5</v>
      </c>
      <c r="I242">
        <f>0.021</f>
        <v>2.1000000000000001E-2</v>
      </c>
      <c r="J242">
        <f t="shared" si="22"/>
        <v>4.8949999999999992E-3</v>
      </c>
      <c r="K242">
        <v>0.1</v>
      </c>
      <c r="L242">
        <f t="shared" si="21"/>
        <v>2.5452105220000001</v>
      </c>
      <c r="M242">
        <f t="shared" si="23"/>
        <v>204.29009193054139</v>
      </c>
      <c r="N242" s="5">
        <f t="shared" si="20"/>
        <v>519.96129152196124</v>
      </c>
      <c r="O242" s="19">
        <v>26.98</v>
      </c>
      <c r="P242">
        <f t="shared" si="24"/>
        <v>1.9272101242474471</v>
      </c>
      <c r="Q242">
        <v>3</v>
      </c>
      <c r="R242">
        <f t="shared" si="25"/>
        <v>5.7816303727423417</v>
      </c>
    </row>
    <row r="243" spans="1:18">
      <c r="A243" t="s">
        <v>16</v>
      </c>
      <c r="B243" t="s">
        <v>11</v>
      </c>
      <c r="C243">
        <v>21.47932097</v>
      </c>
      <c r="D243">
        <v>0.83021658379999996</v>
      </c>
      <c r="E243" t="s">
        <v>8</v>
      </c>
      <c r="F243">
        <v>3.8651900810000002</v>
      </c>
      <c r="G243">
        <v>113045.84759999999</v>
      </c>
      <c r="H243">
        <v>5</v>
      </c>
      <c r="I243">
        <f>0.021</f>
        <v>2.1000000000000001E-2</v>
      </c>
      <c r="J243">
        <f t="shared" si="22"/>
        <v>4.8949999999999992E-3</v>
      </c>
      <c r="K243">
        <v>0.1</v>
      </c>
      <c r="L243">
        <f t="shared" si="21"/>
        <v>2.147932097</v>
      </c>
      <c r="M243">
        <f t="shared" si="23"/>
        <v>204.29009193054139</v>
      </c>
      <c r="N243" s="5">
        <f t="shared" si="20"/>
        <v>438.80124555669056</v>
      </c>
      <c r="O243" s="19">
        <v>40.081000000000003</v>
      </c>
      <c r="P243">
        <f t="shared" si="24"/>
        <v>1.0947861718936418</v>
      </c>
      <c r="Q243">
        <v>2</v>
      </c>
      <c r="R243">
        <f t="shared" si="25"/>
        <v>2.1895723437872836</v>
      </c>
    </row>
    <row r="244" spans="1:18">
      <c r="A244" t="s">
        <v>16</v>
      </c>
      <c r="B244" t="s">
        <v>12</v>
      </c>
      <c r="C244">
        <v>6.8477472109999997</v>
      </c>
      <c r="D244">
        <v>0.17711990959999999</v>
      </c>
      <c r="E244" t="s">
        <v>8</v>
      </c>
      <c r="F244">
        <v>2.5865427580000002</v>
      </c>
      <c r="G244">
        <v>27168.598139999998</v>
      </c>
      <c r="H244">
        <v>5</v>
      </c>
      <c r="I244">
        <f>0.021</f>
        <v>2.1000000000000001E-2</v>
      </c>
      <c r="J244">
        <f t="shared" si="22"/>
        <v>4.8949999999999992E-3</v>
      </c>
      <c r="K244">
        <v>0.1</v>
      </c>
      <c r="L244">
        <f t="shared" si="21"/>
        <v>0.68477472110000004</v>
      </c>
      <c r="M244">
        <f t="shared" si="23"/>
        <v>204.29009193054139</v>
      </c>
      <c r="N244" s="5">
        <f t="shared" si="20"/>
        <v>139.89269072522984</v>
      </c>
      <c r="O244" s="19">
        <v>39.1</v>
      </c>
      <c r="P244">
        <f t="shared" si="24"/>
        <v>0.35778181771158529</v>
      </c>
      <c r="Q244">
        <v>1</v>
      </c>
      <c r="R244">
        <f t="shared" si="25"/>
        <v>0.35778181771158529</v>
      </c>
    </row>
    <row r="245" spans="1:18">
      <c r="A245" t="s">
        <v>16</v>
      </c>
      <c r="B245" t="s">
        <v>13</v>
      </c>
      <c r="C245">
        <v>3.900325671</v>
      </c>
      <c r="D245">
        <v>0.14569011549999999</v>
      </c>
      <c r="E245" t="s">
        <v>8</v>
      </c>
      <c r="F245">
        <v>3.7353320679999999</v>
      </c>
      <c r="G245">
        <v>3748.3371059999999</v>
      </c>
      <c r="H245">
        <v>5</v>
      </c>
      <c r="I245">
        <f>0.021</f>
        <v>2.1000000000000001E-2</v>
      </c>
      <c r="J245">
        <f t="shared" si="22"/>
        <v>4.8949999999999992E-3</v>
      </c>
      <c r="K245">
        <v>0.1</v>
      </c>
      <c r="L245">
        <f t="shared" si="21"/>
        <v>0.3900325671</v>
      </c>
      <c r="M245">
        <f t="shared" si="23"/>
        <v>204.29009193054139</v>
      </c>
      <c r="N245" s="5">
        <f t="shared" si="20"/>
        <v>79.679788988764059</v>
      </c>
      <c r="O245" s="19">
        <v>24.3</v>
      </c>
      <c r="P245">
        <f t="shared" si="24"/>
        <v>0.32790036620890561</v>
      </c>
      <c r="Q245">
        <v>2</v>
      </c>
      <c r="R245">
        <f t="shared" si="25"/>
        <v>0.65580073241781123</v>
      </c>
    </row>
    <row r="246" spans="1:18">
      <c r="A246" t="s">
        <v>16</v>
      </c>
      <c r="B246" t="s">
        <v>15</v>
      </c>
      <c r="C246">
        <v>3.0945265790000001</v>
      </c>
      <c r="D246">
        <v>0.1409457449</v>
      </c>
      <c r="E246" t="s">
        <v>8</v>
      </c>
      <c r="F246">
        <v>4.5546787650000002</v>
      </c>
      <c r="G246">
        <v>36287.805</v>
      </c>
      <c r="H246">
        <v>5</v>
      </c>
      <c r="I246">
        <f>0.021</f>
        <v>2.1000000000000001E-2</v>
      </c>
      <c r="J246">
        <f t="shared" si="22"/>
        <v>4.8949999999999992E-3</v>
      </c>
      <c r="K246">
        <v>0.1</v>
      </c>
      <c r="L246">
        <f t="shared" si="21"/>
        <v>0.30945265790000004</v>
      </c>
      <c r="M246">
        <f t="shared" si="23"/>
        <v>204.29009193054139</v>
      </c>
      <c r="N246" s="5">
        <f t="shared" si="20"/>
        <v>63.218111930541383</v>
      </c>
      <c r="O246" s="18">
        <v>22.99</v>
      </c>
      <c r="P246">
        <f t="shared" si="24"/>
        <v>0.27498091313850098</v>
      </c>
      <c r="Q246">
        <v>1</v>
      </c>
      <c r="R246">
        <f t="shared" si="25"/>
        <v>0.27498091313850098</v>
      </c>
    </row>
    <row r="247" spans="1:18">
      <c r="A247" t="s">
        <v>17</v>
      </c>
      <c r="B247" t="s">
        <v>7</v>
      </c>
      <c r="C247">
        <v>59.234843499999997</v>
      </c>
      <c r="D247">
        <v>1.2796078829999999</v>
      </c>
      <c r="E247" t="s">
        <v>8</v>
      </c>
      <c r="F247">
        <v>2.1602283500000001</v>
      </c>
      <c r="G247">
        <v>143264.37789999999</v>
      </c>
      <c r="H247">
        <v>5</v>
      </c>
      <c r="I247">
        <f>0.016</f>
        <v>1.6E-2</v>
      </c>
      <c r="J247">
        <f t="shared" si="22"/>
        <v>4.9199999999999999E-3</v>
      </c>
      <c r="K247">
        <v>0.1</v>
      </c>
      <c r="L247">
        <f t="shared" si="21"/>
        <v>5.9234843499999998</v>
      </c>
      <c r="M247">
        <f t="shared" si="23"/>
        <v>203.2520325203252</v>
      </c>
      <c r="N247" s="5">
        <f t="shared" si="20"/>
        <v>1203.9602337398373</v>
      </c>
      <c r="O247" s="19">
        <v>26.98</v>
      </c>
      <c r="P247">
        <f t="shared" si="24"/>
        <v>4.4624174712373517</v>
      </c>
      <c r="Q247">
        <v>3</v>
      </c>
      <c r="R247">
        <f t="shared" si="25"/>
        <v>13.387252413712055</v>
      </c>
    </row>
    <row r="248" spans="1:18">
      <c r="A248" t="s">
        <v>17</v>
      </c>
      <c r="B248" t="s">
        <v>10</v>
      </c>
      <c r="C248">
        <v>51.566610279999999</v>
      </c>
      <c r="D248">
        <v>1.253832442</v>
      </c>
      <c r="E248" t="s">
        <v>8</v>
      </c>
      <c r="F248">
        <v>2.4314812140000002</v>
      </c>
      <c r="G248">
        <v>374098.18540000002</v>
      </c>
      <c r="H248">
        <v>5</v>
      </c>
      <c r="I248">
        <f>0.016</f>
        <v>1.6E-2</v>
      </c>
      <c r="J248">
        <f t="shared" si="22"/>
        <v>4.9199999999999999E-3</v>
      </c>
      <c r="K248">
        <v>0.1</v>
      </c>
      <c r="L248">
        <f t="shared" si="21"/>
        <v>5.1566610280000003</v>
      </c>
      <c r="M248">
        <f t="shared" si="23"/>
        <v>203.2520325203252</v>
      </c>
      <c r="N248" s="5">
        <f t="shared" si="20"/>
        <v>1048.1018349593496</v>
      </c>
      <c r="O248" s="19">
        <v>40.081000000000003</v>
      </c>
      <c r="P248">
        <f t="shared" si="24"/>
        <v>2.6149592948263507</v>
      </c>
      <c r="Q248">
        <v>2</v>
      </c>
      <c r="R248">
        <f t="shared" si="25"/>
        <v>5.2299185896527014</v>
      </c>
    </row>
    <row r="249" spans="1:18">
      <c r="A249" t="s">
        <v>17</v>
      </c>
      <c r="B249" t="s">
        <v>12</v>
      </c>
      <c r="C249">
        <v>2.3304467469999999</v>
      </c>
      <c r="D249">
        <v>5.8066449589999999E-2</v>
      </c>
      <c r="E249" t="s">
        <v>8</v>
      </c>
      <c r="F249">
        <v>2.4916445600000001</v>
      </c>
      <c r="G249">
        <v>9246.1022869999997</v>
      </c>
      <c r="H249">
        <v>5</v>
      </c>
      <c r="I249">
        <f>0.016</f>
        <v>1.6E-2</v>
      </c>
      <c r="J249">
        <f t="shared" si="22"/>
        <v>4.9199999999999999E-3</v>
      </c>
      <c r="K249">
        <v>0.1</v>
      </c>
      <c r="L249">
        <f t="shared" si="21"/>
        <v>0.23304467470000001</v>
      </c>
      <c r="M249">
        <f t="shared" si="23"/>
        <v>203.2520325203252</v>
      </c>
      <c r="N249" s="5">
        <f t="shared" si="20"/>
        <v>47.36680380081301</v>
      </c>
      <c r="O249" s="19">
        <v>39.1</v>
      </c>
      <c r="P249">
        <f t="shared" si="24"/>
        <v>0.12114272071819185</v>
      </c>
      <c r="Q249">
        <v>1</v>
      </c>
      <c r="R249">
        <f t="shared" si="25"/>
        <v>0.12114272071819185</v>
      </c>
    </row>
    <row r="250" spans="1:18">
      <c r="A250" t="s">
        <v>17</v>
      </c>
      <c r="B250" t="s">
        <v>13</v>
      </c>
      <c r="C250">
        <v>10.455533320000001</v>
      </c>
      <c r="D250">
        <v>0.20604441300000001</v>
      </c>
      <c r="E250" t="s">
        <v>8</v>
      </c>
      <c r="F250">
        <v>1.97067339</v>
      </c>
      <c r="G250">
        <v>10048.10029</v>
      </c>
      <c r="H250">
        <v>5</v>
      </c>
      <c r="I250">
        <f>0.016</f>
        <v>1.6E-2</v>
      </c>
      <c r="J250">
        <f t="shared" si="22"/>
        <v>4.9199999999999999E-3</v>
      </c>
      <c r="K250">
        <v>0.1</v>
      </c>
      <c r="L250">
        <f t="shared" si="21"/>
        <v>1.0455533320000001</v>
      </c>
      <c r="M250">
        <f t="shared" si="23"/>
        <v>203.2520325203252</v>
      </c>
      <c r="N250" s="5">
        <f t="shared" si="20"/>
        <v>212.51083983739841</v>
      </c>
      <c r="O250" s="19">
        <v>24.3</v>
      </c>
      <c r="P250">
        <f t="shared" si="24"/>
        <v>0.87453020509217461</v>
      </c>
      <c r="Q250">
        <v>2</v>
      </c>
      <c r="R250">
        <f t="shared" si="25"/>
        <v>1.7490604101843492</v>
      </c>
    </row>
    <row r="251" spans="1:18">
      <c r="A251" t="s">
        <v>17</v>
      </c>
      <c r="B251" t="s">
        <v>15</v>
      </c>
      <c r="C251">
        <v>2.4524858090000001</v>
      </c>
      <c r="D251">
        <v>6.0213867519999999E-2</v>
      </c>
      <c r="E251" t="s">
        <v>8</v>
      </c>
      <c r="F251">
        <v>2.4552177749999999</v>
      </c>
      <c r="G251">
        <v>28758.94731</v>
      </c>
      <c r="H251">
        <v>5</v>
      </c>
      <c r="I251">
        <f>0.016</f>
        <v>1.6E-2</v>
      </c>
      <c r="J251">
        <f t="shared" si="22"/>
        <v>4.9199999999999999E-3</v>
      </c>
      <c r="K251">
        <v>0.1</v>
      </c>
      <c r="L251">
        <f t="shared" si="21"/>
        <v>0.24524858090000001</v>
      </c>
      <c r="M251">
        <f t="shared" si="23"/>
        <v>203.2520325203252</v>
      </c>
      <c r="N251" s="5">
        <f t="shared" si="20"/>
        <v>49.847272540650408</v>
      </c>
      <c r="O251" s="18">
        <v>22.99</v>
      </c>
      <c r="P251">
        <f t="shared" si="24"/>
        <v>0.21682154215158944</v>
      </c>
      <c r="Q251">
        <v>1</v>
      </c>
      <c r="R251">
        <f t="shared" si="25"/>
        <v>0.21682154215158944</v>
      </c>
    </row>
    <row r="252" spans="1:18">
      <c r="A252" t="s">
        <v>36</v>
      </c>
      <c r="B252" t="s">
        <v>9</v>
      </c>
      <c r="C252">
        <v>0.7552880636</v>
      </c>
      <c r="D252">
        <v>6.2458753400000001E-3</v>
      </c>
      <c r="E252" t="s">
        <v>8</v>
      </c>
      <c r="F252">
        <v>0.82695274050000001</v>
      </c>
      <c r="G252">
        <v>3106.6119530000001</v>
      </c>
      <c r="H252">
        <v>5</v>
      </c>
      <c r="I252">
        <f>0.021</f>
        <v>2.1000000000000001E-2</v>
      </c>
      <c r="J252">
        <f t="shared" si="22"/>
        <v>4.8949999999999992E-3</v>
      </c>
      <c r="K252">
        <v>0.1</v>
      </c>
      <c r="L252">
        <f t="shared" si="21"/>
        <v>7.5528806360000006E-2</v>
      </c>
      <c r="M252">
        <f t="shared" si="23"/>
        <v>204.29009193054139</v>
      </c>
      <c r="N252" s="5">
        <f t="shared" si="20"/>
        <v>15.429786794688461</v>
      </c>
      <c r="O252" s="19">
        <v>26.98</v>
      </c>
      <c r="P252">
        <f t="shared" si="24"/>
        <v>5.7189721255331588E-2</v>
      </c>
      <c r="Q252">
        <v>3</v>
      </c>
      <c r="R252">
        <f t="shared" si="25"/>
        <v>0.17156916376599476</v>
      </c>
    </row>
    <row r="253" spans="1:18">
      <c r="A253" t="s">
        <v>36</v>
      </c>
      <c r="B253" t="s">
        <v>11</v>
      </c>
      <c r="C253">
        <v>88.303853599999997</v>
      </c>
      <c r="D253">
        <v>0.3073750455</v>
      </c>
      <c r="E253" t="s">
        <v>8</v>
      </c>
      <c r="F253">
        <v>0.348087918</v>
      </c>
      <c r="G253">
        <v>492472.27600000001</v>
      </c>
      <c r="H253">
        <v>5</v>
      </c>
      <c r="I253">
        <f>0.021</f>
        <v>2.1000000000000001E-2</v>
      </c>
      <c r="J253">
        <f t="shared" si="22"/>
        <v>4.8949999999999992E-3</v>
      </c>
      <c r="K253">
        <v>0.1</v>
      </c>
      <c r="L253">
        <f t="shared" si="21"/>
        <v>8.8303853599999993</v>
      </c>
      <c r="M253">
        <f t="shared" si="23"/>
        <v>204.29009193054139</v>
      </c>
      <c r="N253" s="5">
        <f t="shared" si="20"/>
        <v>1803.9602369765066</v>
      </c>
      <c r="O253" s="19">
        <v>40.081000000000003</v>
      </c>
      <c r="P253">
        <f t="shared" si="24"/>
        <v>4.5007864997792142</v>
      </c>
      <c r="Q253">
        <v>2</v>
      </c>
      <c r="R253">
        <f t="shared" si="25"/>
        <v>9.0015729995584284</v>
      </c>
    </row>
    <row r="254" spans="1:18">
      <c r="A254" t="s">
        <v>36</v>
      </c>
      <c r="B254" t="s">
        <v>12</v>
      </c>
      <c r="C254">
        <v>3.8804397380000002</v>
      </c>
      <c r="D254">
        <v>3.8905599710000002E-2</v>
      </c>
      <c r="E254" t="s">
        <v>8</v>
      </c>
      <c r="F254">
        <v>1.002608012</v>
      </c>
      <c r="G254">
        <v>17231.523840000002</v>
      </c>
      <c r="H254">
        <v>5</v>
      </c>
      <c r="I254">
        <f>0.021</f>
        <v>2.1000000000000001E-2</v>
      </c>
      <c r="J254">
        <f t="shared" si="22"/>
        <v>4.8949999999999992E-3</v>
      </c>
      <c r="K254">
        <v>0.1</v>
      </c>
      <c r="L254">
        <f t="shared" si="21"/>
        <v>0.38804397380000005</v>
      </c>
      <c r="M254">
        <f t="shared" si="23"/>
        <v>204.29009193054139</v>
      </c>
      <c r="N254" s="5">
        <f t="shared" si="20"/>
        <v>79.273539080694604</v>
      </c>
      <c r="O254" s="19">
        <v>39.1</v>
      </c>
      <c r="P254">
        <f t="shared" si="24"/>
        <v>0.20274562424730078</v>
      </c>
      <c r="Q254">
        <v>1</v>
      </c>
      <c r="R254">
        <f t="shared" si="25"/>
        <v>0.20274562424730078</v>
      </c>
    </row>
    <row r="255" spans="1:18">
      <c r="A255" t="s">
        <v>36</v>
      </c>
      <c r="B255" t="s">
        <v>13</v>
      </c>
      <c r="C255">
        <v>6.0396612459999997</v>
      </c>
      <c r="D255">
        <v>2.9294475510000001E-2</v>
      </c>
      <c r="E255" t="s">
        <v>8</v>
      </c>
      <c r="F255">
        <v>0.48503507600000001</v>
      </c>
      <c r="G255">
        <v>6327.4733589999996</v>
      </c>
      <c r="H255">
        <v>5</v>
      </c>
      <c r="I255">
        <f>0.021</f>
        <v>2.1000000000000001E-2</v>
      </c>
      <c r="J255">
        <f t="shared" si="22"/>
        <v>4.8949999999999992E-3</v>
      </c>
      <c r="K255">
        <v>0.1</v>
      </c>
      <c r="L255">
        <f t="shared" si="21"/>
        <v>0.60396612459999999</v>
      </c>
      <c r="M255">
        <f t="shared" si="23"/>
        <v>204.29009193054139</v>
      </c>
      <c r="N255" s="5">
        <f t="shared" si="20"/>
        <v>123.38429511746682</v>
      </c>
      <c r="O255" s="19">
        <v>24.3</v>
      </c>
      <c r="P255">
        <f t="shared" si="24"/>
        <v>0.50775430089492524</v>
      </c>
      <c r="Q255">
        <v>2</v>
      </c>
      <c r="R255">
        <f t="shared" si="25"/>
        <v>1.0155086017898505</v>
      </c>
    </row>
    <row r="256" spans="1:18">
      <c r="A256" t="s">
        <v>36</v>
      </c>
      <c r="B256" t="s">
        <v>15</v>
      </c>
      <c r="C256">
        <v>1.31647161</v>
      </c>
      <c r="D256">
        <v>8.2557823959999999E-3</v>
      </c>
      <c r="E256" t="s">
        <v>8</v>
      </c>
      <c r="F256">
        <v>0.62711435110000002</v>
      </c>
      <c r="G256">
        <v>17449.96528</v>
      </c>
      <c r="H256">
        <v>5</v>
      </c>
      <c r="I256">
        <f>0.021</f>
        <v>2.1000000000000001E-2</v>
      </c>
      <c r="J256">
        <f t="shared" si="22"/>
        <v>4.8949999999999992E-3</v>
      </c>
      <c r="K256">
        <v>0.1</v>
      </c>
      <c r="L256">
        <f t="shared" si="21"/>
        <v>0.13164716100000001</v>
      </c>
      <c r="M256">
        <f t="shared" si="23"/>
        <v>204.29009193054139</v>
      </c>
      <c r="N256" s="5">
        <f t="shared" ref="N256:N319" si="26">L256*M256</f>
        <v>26.894210623084785</v>
      </c>
      <c r="O256" s="18">
        <v>22.99</v>
      </c>
      <c r="P256">
        <f t="shared" si="24"/>
        <v>0.11698221236661499</v>
      </c>
      <c r="Q256">
        <v>1</v>
      </c>
      <c r="R256">
        <f t="shared" si="25"/>
        <v>0.11698221236661499</v>
      </c>
    </row>
    <row r="257" spans="1:18">
      <c r="A257" t="s">
        <v>37</v>
      </c>
      <c r="B257" t="s">
        <v>9</v>
      </c>
      <c r="C257">
        <v>2.1242971339999999</v>
      </c>
      <c r="D257">
        <v>1.0714285029999999E-2</v>
      </c>
      <c r="E257" t="s">
        <v>8</v>
      </c>
      <c r="F257">
        <v>0.50436847350000003</v>
      </c>
      <c r="G257">
        <v>8737.5495329999994</v>
      </c>
      <c r="H257">
        <v>5</v>
      </c>
      <c r="I257">
        <f>0.016</f>
        <v>1.6E-2</v>
      </c>
      <c r="J257">
        <f t="shared" si="22"/>
        <v>4.9199999999999999E-3</v>
      </c>
      <c r="K257">
        <v>0.1</v>
      </c>
      <c r="L257">
        <f t="shared" si="21"/>
        <v>0.2124297134</v>
      </c>
      <c r="M257">
        <f t="shared" si="23"/>
        <v>203.2520325203252</v>
      </c>
      <c r="N257" s="5">
        <f t="shared" si="26"/>
        <v>43.176771016260162</v>
      </c>
      <c r="O257" s="19">
        <v>26.98</v>
      </c>
      <c r="P257">
        <f t="shared" si="24"/>
        <v>0.16003250932639052</v>
      </c>
      <c r="Q257">
        <v>3</v>
      </c>
      <c r="R257">
        <f t="shared" si="25"/>
        <v>0.48009752797917155</v>
      </c>
    </row>
    <row r="258" spans="1:18">
      <c r="A258" t="s">
        <v>37</v>
      </c>
      <c r="B258" t="s">
        <v>10</v>
      </c>
      <c r="C258">
        <v>38.191868040000003</v>
      </c>
      <c r="D258">
        <v>0.1058868598</v>
      </c>
      <c r="E258" t="s">
        <v>8</v>
      </c>
      <c r="F258">
        <v>0.27724975299999999</v>
      </c>
      <c r="G258">
        <v>291288.01520000002</v>
      </c>
      <c r="H258">
        <v>5</v>
      </c>
      <c r="I258">
        <f>0.016</f>
        <v>1.6E-2</v>
      </c>
      <c r="J258">
        <f t="shared" si="22"/>
        <v>4.9199999999999999E-3</v>
      </c>
      <c r="K258">
        <v>0.1</v>
      </c>
      <c r="L258">
        <f t="shared" ref="L258:L321" si="27">C258*K258</f>
        <v>3.8191868040000005</v>
      </c>
      <c r="M258">
        <f t="shared" si="23"/>
        <v>203.2520325203252</v>
      </c>
      <c r="N258" s="5">
        <f t="shared" si="26"/>
        <v>776.25748048780497</v>
      </c>
      <c r="O258" s="19">
        <v>40.081000000000003</v>
      </c>
      <c r="P258">
        <f t="shared" si="24"/>
        <v>1.936721839494536</v>
      </c>
      <c r="Q258">
        <v>2</v>
      </c>
      <c r="R258">
        <f t="shared" si="25"/>
        <v>3.873443678989072</v>
      </c>
    </row>
    <row r="259" spans="1:18">
      <c r="A259" t="s">
        <v>37</v>
      </c>
      <c r="B259" t="s">
        <v>12</v>
      </c>
      <c r="C259">
        <v>2.4255241179999998</v>
      </c>
      <c r="D259">
        <v>4.2355655979999997E-2</v>
      </c>
      <c r="E259" t="s">
        <v>8</v>
      </c>
      <c r="F259">
        <v>1.7462475710000001</v>
      </c>
      <c r="G259">
        <v>10770.809359999999</v>
      </c>
      <c r="H259">
        <v>5</v>
      </c>
      <c r="I259">
        <f>0.016</f>
        <v>1.6E-2</v>
      </c>
      <c r="J259">
        <f t="shared" ref="J259:J322" si="28">(H259-(H259*I259))/1000</f>
        <v>4.9199999999999999E-3</v>
      </c>
      <c r="K259">
        <v>0.1</v>
      </c>
      <c r="L259">
        <f t="shared" si="27"/>
        <v>0.24255241179999998</v>
      </c>
      <c r="M259">
        <f t="shared" ref="M259:M321" si="29">1/J259</f>
        <v>203.2520325203252</v>
      </c>
      <c r="N259" s="5">
        <f t="shared" si="26"/>
        <v>49.299270691056904</v>
      </c>
      <c r="O259" s="19">
        <v>39.1</v>
      </c>
      <c r="P259">
        <f t="shared" ref="P259:P322" si="30">(N259*100)/(1000*O259)</f>
        <v>0.12608509128147544</v>
      </c>
      <c r="Q259">
        <v>1</v>
      </c>
      <c r="R259">
        <f t="shared" ref="R259:R322" si="31">P259*Q259</f>
        <v>0.12608509128147544</v>
      </c>
    </row>
    <row r="260" spans="1:18">
      <c r="A260" t="s">
        <v>37</v>
      </c>
      <c r="B260" t="s">
        <v>13</v>
      </c>
      <c r="C260">
        <v>2.5754786219999999</v>
      </c>
      <c r="D260">
        <v>1.89097646E-2</v>
      </c>
      <c r="E260" t="s">
        <v>8</v>
      </c>
      <c r="F260">
        <v>0.73422331819999997</v>
      </c>
      <c r="G260">
        <v>2698.2096689999998</v>
      </c>
      <c r="H260">
        <v>5</v>
      </c>
      <c r="I260">
        <f>0.016</f>
        <v>1.6E-2</v>
      </c>
      <c r="J260">
        <f t="shared" si="28"/>
        <v>4.9199999999999999E-3</v>
      </c>
      <c r="K260">
        <v>0.1</v>
      </c>
      <c r="L260">
        <f t="shared" si="27"/>
        <v>0.25754786219999998</v>
      </c>
      <c r="M260">
        <f t="shared" si="29"/>
        <v>203.2520325203252</v>
      </c>
      <c r="N260" s="5">
        <f t="shared" si="26"/>
        <v>52.347126463414632</v>
      </c>
      <c r="O260" s="19">
        <v>24.3</v>
      </c>
      <c r="P260">
        <f t="shared" si="30"/>
        <v>0.21542027351199439</v>
      </c>
      <c r="Q260">
        <v>2</v>
      </c>
      <c r="R260">
        <f t="shared" si="31"/>
        <v>0.43084054702398877</v>
      </c>
    </row>
    <row r="261" spans="1:18">
      <c r="A261" t="s">
        <v>37</v>
      </c>
      <c r="B261" t="s">
        <v>15</v>
      </c>
      <c r="C261">
        <v>1.0318381089999999</v>
      </c>
      <c r="D261">
        <v>1.498428833E-2</v>
      </c>
      <c r="E261" t="s">
        <v>8</v>
      </c>
      <c r="F261">
        <v>1.4521937300000001</v>
      </c>
      <c r="G261">
        <v>13677.11924</v>
      </c>
      <c r="H261">
        <v>5</v>
      </c>
      <c r="I261">
        <f>0.016</f>
        <v>1.6E-2</v>
      </c>
      <c r="J261">
        <f t="shared" si="28"/>
        <v>4.9199999999999999E-3</v>
      </c>
      <c r="K261">
        <v>0.1</v>
      </c>
      <c r="L261">
        <f t="shared" si="27"/>
        <v>0.10318381090000001</v>
      </c>
      <c r="M261">
        <f t="shared" si="29"/>
        <v>203.2520325203252</v>
      </c>
      <c r="N261" s="5">
        <f t="shared" si="26"/>
        <v>20.972319288617886</v>
      </c>
      <c r="O261" s="18">
        <v>22.99</v>
      </c>
      <c r="P261">
        <f t="shared" si="30"/>
        <v>9.1223659367628912E-2</v>
      </c>
      <c r="Q261">
        <v>1</v>
      </c>
      <c r="R261">
        <f t="shared" si="31"/>
        <v>9.1223659367628912E-2</v>
      </c>
    </row>
    <row r="262" spans="1:18">
      <c r="A262" t="s">
        <v>28</v>
      </c>
      <c r="B262" t="s">
        <v>9</v>
      </c>
      <c r="C262">
        <v>7.7152904690000002</v>
      </c>
      <c r="D262">
        <v>6.0834321609999999E-2</v>
      </c>
      <c r="E262" t="s">
        <v>8</v>
      </c>
      <c r="F262">
        <v>0.78849036029999997</v>
      </c>
      <c r="G262">
        <v>31734.135289999998</v>
      </c>
      <c r="H262">
        <v>5</v>
      </c>
      <c r="I262">
        <f>0.021</f>
        <v>2.1000000000000001E-2</v>
      </c>
      <c r="J262">
        <f t="shared" si="28"/>
        <v>4.8949999999999992E-3</v>
      </c>
      <c r="K262">
        <v>0.1</v>
      </c>
      <c r="L262">
        <f t="shared" si="27"/>
        <v>0.77152904690000002</v>
      </c>
      <c r="M262">
        <f t="shared" si="29"/>
        <v>204.29009193054139</v>
      </c>
      <c r="N262" s="5">
        <f t="shared" si="26"/>
        <v>157.61573991828399</v>
      </c>
      <c r="O262" s="19">
        <v>26.98</v>
      </c>
      <c r="P262">
        <f t="shared" si="30"/>
        <v>0.58419473653922904</v>
      </c>
      <c r="Q262">
        <v>3</v>
      </c>
      <c r="R262">
        <f t="shared" si="31"/>
        <v>1.7525842096176871</v>
      </c>
    </row>
    <row r="263" spans="1:18">
      <c r="A263" t="s">
        <v>28</v>
      </c>
      <c r="B263" t="s">
        <v>11</v>
      </c>
      <c r="C263">
        <v>17.651574669999999</v>
      </c>
      <c r="D263">
        <v>0.118039559</v>
      </c>
      <c r="E263" t="s">
        <v>8</v>
      </c>
      <c r="F263">
        <v>0.66871971029999999</v>
      </c>
      <c r="G263">
        <v>98443.168669999999</v>
      </c>
      <c r="H263">
        <v>5</v>
      </c>
      <c r="I263">
        <f>0.021</f>
        <v>2.1000000000000001E-2</v>
      </c>
      <c r="J263">
        <f t="shared" si="28"/>
        <v>4.8949999999999992E-3</v>
      </c>
      <c r="K263">
        <v>0.1</v>
      </c>
      <c r="L263">
        <f t="shared" si="27"/>
        <v>1.7651574669999999</v>
      </c>
      <c r="M263">
        <f t="shared" si="29"/>
        <v>204.29009193054139</v>
      </c>
      <c r="N263" s="5">
        <f t="shared" si="26"/>
        <v>360.60418120531153</v>
      </c>
      <c r="O263" s="19">
        <v>40.081000000000003</v>
      </c>
      <c r="P263">
        <f t="shared" si="30"/>
        <v>0.89968858363142523</v>
      </c>
      <c r="Q263">
        <v>2</v>
      </c>
      <c r="R263">
        <f t="shared" si="31"/>
        <v>1.7993771672628505</v>
      </c>
    </row>
    <row r="264" spans="1:18">
      <c r="A264" t="s">
        <v>28</v>
      </c>
      <c r="B264" t="s">
        <v>12</v>
      </c>
      <c r="C264">
        <v>2.9792434800000001</v>
      </c>
      <c r="D264">
        <v>5.9104901420000001E-2</v>
      </c>
      <c r="E264" t="s">
        <v>8</v>
      </c>
      <c r="F264">
        <v>1.983889596</v>
      </c>
      <c r="G264">
        <v>13229.66171</v>
      </c>
      <c r="H264">
        <v>5</v>
      </c>
      <c r="I264">
        <f>0.021</f>
        <v>2.1000000000000001E-2</v>
      </c>
      <c r="J264">
        <f t="shared" si="28"/>
        <v>4.8949999999999992E-3</v>
      </c>
      <c r="K264">
        <v>0.1</v>
      </c>
      <c r="L264">
        <f t="shared" si="27"/>
        <v>0.29792434800000001</v>
      </c>
      <c r="M264">
        <f t="shared" si="29"/>
        <v>204.29009193054139</v>
      </c>
      <c r="N264" s="5">
        <f t="shared" si="26"/>
        <v>60.862992441266606</v>
      </c>
      <c r="O264" s="19">
        <v>39.1</v>
      </c>
      <c r="P264">
        <f t="shared" si="30"/>
        <v>0.15565982721551561</v>
      </c>
      <c r="Q264">
        <v>1</v>
      </c>
      <c r="R264">
        <f t="shared" si="31"/>
        <v>0.15565982721551561</v>
      </c>
    </row>
    <row r="265" spans="1:18">
      <c r="A265" t="s">
        <v>28</v>
      </c>
      <c r="B265" t="s">
        <v>13</v>
      </c>
      <c r="C265">
        <v>2.0322014410000002</v>
      </c>
      <c r="D265">
        <v>2.6571760940000001E-2</v>
      </c>
      <c r="E265" t="s">
        <v>8</v>
      </c>
      <c r="F265">
        <v>1.307535779</v>
      </c>
      <c r="G265">
        <v>2129.0433280000002</v>
      </c>
      <c r="H265">
        <v>5</v>
      </c>
      <c r="I265">
        <f>0.021</f>
        <v>2.1000000000000001E-2</v>
      </c>
      <c r="J265">
        <f t="shared" si="28"/>
        <v>4.8949999999999992E-3</v>
      </c>
      <c r="K265">
        <v>0.1</v>
      </c>
      <c r="L265">
        <f t="shared" si="27"/>
        <v>0.20322014410000003</v>
      </c>
      <c r="M265">
        <f t="shared" si="29"/>
        <v>204.29009193054139</v>
      </c>
      <c r="N265" s="5">
        <f t="shared" si="26"/>
        <v>41.515861920326877</v>
      </c>
      <c r="O265" s="19">
        <v>24.3</v>
      </c>
      <c r="P265">
        <f t="shared" si="30"/>
        <v>0.1708471683964069</v>
      </c>
      <c r="Q265">
        <v>2</v>
      </c>
      <c r="R265">
        <f t="shared" si="31"/>
        <v>0.3416943367928138</v>
      </c>
    </row>
    <row r="266" spans="1:18">
      <c r="A266" t="s">
        <v>28</v>
      </c>
      <c r="B266" t="s">
        <v>15</v>
      </c>
      <c r="C266">
        <v>1.6869768869999999</v>
      </c>
      <c r="D266">
        <v>1.9980906869999999E-2</v>
      </c>
      <c r="E266" t="s">
        <v>8</v>
      </c>
      <c r="F266">
        <v>1.1844209020000001</v>
      </c>
      <c r="G266">
        <v>22361.050469999998</v>
      </c>
      <c r="H266">
        <v>5</v>
      </c>
      <c r="I266">
        <f>0.021</f>
        <v>2.1000000000000001E-2</v>
      </c>
      <c r="J266">
        <f t="shared" si="28"/>
        <v>4.8949999999999992E-3</v>
      </c>
      <c r="K266">
        <v>0.1</v>
      </c>
      <c r="L266">
        <f t="shared" si="27"/>
        <v>0.16869768870000001</v>
      </c>
      <c r="M266">
        <f t="shared" si="29"/>
        <v>204.29009193054139</v>
      </c>
      <c r="N266" s="5">
        <f t="shared" si="26"/>
        <v>34.463266332992859</v>
      </c>
      <c r="O266" s="18">
        <v>22.99</v>
      </c>
      <c r="P266">
        <f t="shared" si="30"/>
        <v>0.14990546469331387</v>
      </c>
      <c r="Q266">
        <v>1</v>
      </c>
      <c r="R266">
        <f t="shared" si="31"/>
        <v>0.14990546469331387</v>
      </c>
    </row>
    <row r="267" spans="1:18">
      <c r="A267" t="s">
        <v>29</v>
      </c>
      <c r="B267" t="s">
        <v>9</v>
      </c>
      <c r="C267">
        <v>3.6862564459999998</v>
      </c>
      <c r="D267">
        <v>0.1629061151</v>
      </c>
      <c r="E267" t="s">
        <v>8</v>
      </c>
      <c r="F267">
        <v>4.419283289</v>
      </c>
      <c r="G267">
        <v>15162.12011</v>
      </c>
      <c r="H267">
        <v>5</v>
      </c>
      <c r="I267">
        <f>0.016</f>
        <v>1.6E-2</v>
      </c>
      <c r="J267">
        <f t="shared" si="28"/>
        <v>4.9199999999999999E-3</v>
      </c>
      <c r="K267">
        <v>0.1</v>
      </c>
      <c r="L267">
        <f t="shared" si="27"/>
        <v>0.36862564460000002</v>
      </c>
      <c r="M267">
        <f t="shared" si="29"/>
        <v>203.2520325203252</v>
      </c>
      <c r="N267" s="5">
        <f t="shared" si="26"/>
        <v>74.923911504065046</v>
      </c>
      <c r="O267" s="19">
        <v>26.98</v>
      </c>
      <c r="P267">
        <f t="shared" si="30"/>
        <v>0.27770167347689045</v>
      </c>
      <c r="Q267">
        <v>3</v>
      </c>
      <c r="R267">
        <f t="shared" si="31"/>
        <v>0.83310502043067136</v>
      </c>
    </row>
    <row r="268" spans="1:18">
      <c r="A268" t="s">
        <v>29</v>
      </c>
      <c r="B268" t="s">
        <v>11</v>
      </c>
      <c r="C268">
        <v>10.36378646</v>
      </c>
      <c r="D268">
        <v>0.42819118150000002</v>
      </c>
      <c r="E268" t="s">
        <v>8</v>
      </c>
      <c r="F268">
        <v>4.1316094589999999</v>
      </c>
      <c r="G268">
        <v>57799.034760000002</v>
      </c>
      <c r="H268">
        <v>5</v>
      </c>
      <c r="I268">
        <f>0.016</f>
        <v>1.6E-2</v>
      </c>
      <c r="J268">
        <f t="shared" si="28"/>
        <v>4.9199999999999999E-3</v>
      </c>
      <c r="K268">
        <v>0.1</v>
      </c>
      <c r="L268">
        <f t="shared" si="27"/>
        <v>1.036378646</v>
      </c>
      <c r="M268">
        <f t="shared" si="29"/>
        <v>203.2520325203252</v>
      </c>
      <c r="N268" s="5">
        <f t="shared" si="26"/>
        <v>210.6460662601626</v>
      </c>
      <c r="O268" s="19">
        <v>40.081000000000003</v>
      </c>
      <c r="P268">
        <f t="shared" si="30"/>
        <v>0.52555092502722633</v>
      </c>
      <c r="Q268">
        <v>2</v>
      </c>
      <c r="R268">
        <f t="shared" si="31"/>
        <v>1.0511018500544527</v>
      </c>
    </row>
    <row r="269" spans="1:18">
      <c r="A269" t="s">
        <v>29</v>
      </c>
      <c r="B269" t="s">
        <v>12</v>
      </c>
      <c r="C269">
        <v>1.727929515</v>
      </c>
      <c r="D269">
        <v>5.528456474E-2</v>
      </c>
      <c r="E269" t="s">
        <v>8</v>
      </c>
      <c r="F269">
        <v>3.1994687439999998</v>
      </c>
      <c r="G269">
        <v>7673.0630110000002</v>
      </c>
      <c r="H269">
        <v>5</v>
      </c>
      <c r="I269">
        <f>0.016</f>
        <v>1.6E-2</v>
      </c>
      <c r="J269">
        <f t="shared" si="28"/>
        <v>4.9199999999999999E-3</v>
      </c>
      <c r="K269">
        <v>0.1</v>
      </c>
      <c r="L269">
        <f t="shared" si="27"/>
        <v>0.17279295150000001</v>
      </c>
      <c r="M269">
        <f t="shared" si="29"/>
        <v>203.2520325203252</v>
      </c>
      <c r="N269" s="5">
        <f t="shared" si="26"/>
        <v>35.120518597560981</v>
      </c>
      <c r="O269" s="19">
        <v>39.1</v>
      </c>
      <c r="P269">
        <f t="shared" si="30"/>
        <v>8.9822298203480769E-2</v>
      </c>
      <c r="Q269">
        <v>1</v>
      </c>
      <c r="R269">
        <f t="shared" si="31"/>
        <v>8.9822298203480769E-2</v>
      </c>
    </row>
    <row r="270" spans="1:18">
      <c r="A270" t="s">
        <v>29</v>
      </c>
      <c r="B270" t="s">
        <v>14</v>
      </c>
      <c r="C270">
        <v>1.161544975</v>
      </c>
      <c r="D270">
        <v>5.4519961759999999E-2</v>
      </c>
      <c r="E270" t="s">
        <v>8</v>
      </c>
      <c r="F270">
        <v>4.6937452210000004</v>
      </c>
      <c r="G270">
        <v>29776.92714</v>
      </c>
      <c r="H270">
        <v>5</v>
      </c>
      <c r="I270">
        <f>0.016</f>
        <v>1.6E-2</v>
      </c>
      <c r="J270">
        <f t="shared" si="28"/>
        <v>4.9199999999999999E-3</v>
      </c>
      <c r="K270">
        <v>0.1</v>
      </c>
      <c r="L270">
        <f t="shared" si="27"/>
        <v>0.11615449750000001</v>
      </c>
      <c r="M270">
        <f t="shared" si="29"/>
        <v>203.2520325203252</v>
      </c>
      <c r="N270" s="5">
        <f t="shared" si="26"/>
        <v>23.608637703252032</v>
      </c>
      <c r="O270" s="19">
        <v>24.3</v>
      </c>
      <c r="P270">
        <f t="shared" si="30"/>
        <v>9.7154887667703846E-2</v>
      </c>
      <c r="Q270">
        <v>2</v>
      </c>
      <c r="R270">
        <f t="shared" si="31"/>
        <v>0.19430977533540769</v>
      </c>
    </row>
    <row r="271" spans="1:18">
      <c r="A271" t="s">
        <v>29</v>
      </c>
      <c r="B271" t="s">
        <v>15</v>
      </c>
      <c r="C271">
        <v>1.6171051999999999</v>
      </c>
      <c r="D271">
        <v>6.6805677059999999E-2</v>
      </c>
      <c r="E271" t="s">
        <v>8</v>
      </c>
      <c r="F271">
        <v>4.1311893050000004</v>
      </c>
      <c r="G271">
        <v>21434.89414</v>
      </c>
      <c r="H271">
        <v>5</v>
      </c>
      <c r="I271">
        <f>0.016</f>
        <v>1.6E-2</v>
      </c>
      <c r="J271">
        <f t="shared" si="28"/>
        <v>4.9199999999999999E-3</v>
      </c>
      <c r="K271">
        <v>0.1</v>
      </c>
      <c r="L271">
        <f t="shared" si="27"/>
        <v>0.16171052</v>
      </c>
      <c r="M271">
        <f t="shared" si="29"/>
        <v>203.2520325203252</v>
      </c>
      <c r="N271" s="5">
        <f t="shared" si="26"/>
        <v>32.867991869918697</v>
      </c>
      <c r="O271" s="18">
        <v>22.99</v>
      </c>
      <c r="P271">
        <f t="shared" si="30"/>
        <v>0.14296647181347846</v>
      </c>
      <c r="Q271">
        <v>1</v>
      </c>
      <c r="R271">
        <f t="shared" si="31"/>
        <v>0.14296647181347846</v>
      </c>
    </row>
    <row r="272" spans="1:18">
      <c r="A272" t="s">
        <v>23</v>
      </c>
      <c r="B272" t="s">
        <v>9</v>
      </c>
      <c r="C272">
        <v>0.99498663269999998</v>
      </c>
      <c r="D272">
        <v>2.914396231E-2</v>
      </c>
      <c r="E272" t="s">
        <v>8</v>
      </c>
      <c r="F272">
        <v>2.9290807879999998</v>
      </c>
      <c r="G272">
        <v>3769.6104019999998</v>
      </c>
      <c r="H272">
        <v>5</v>
      </c>
      <c r="I272">
        <f>0.021</f>
        <v>2.1000000000000001E-2</v>
      </c>
      <c r="J272">
        <f t="shared" si="28"/>
        <v>4.8949999999999992E-3</v>
      </c>
      <c r="K272">
        <v>0.1</v>
      </c>
      <c r="L272">
        <f t="shared" si="27"/>
        <v>9.949866327000001E-2</v>
      </c>
      <c r="M272">
        <f t="shared" si="29"/>
        <v>204.29009193054139</v>
      </c>
      <c r="N272" s="5">
        <f t="shared" si="26"/>
        <v>20.326591066394283</v>
      </c>
      <c r="O272" s="19">
        <v>26.98</v>
      </c>
      <c r="P272">
        <f t="shared" si="30"/>
        <v>7.5339477636746782E-2</v>
      </c>
      <c r="Q272">
        <v>3</v>
      </c>
      <c r="R272">
        <f t="shared" si="31"/>
        <v>0.22601843291024035</v>
      </c>
    </row>
    <row r="273" spans="1:18">
      <c r="A273" t="s">
        <v>23</v>
      </c>
      <c r="B273" t="s">
        <v>10</v>
      </c>
      <c r="C273">
        <v>181.42832150000001</v>
      </c>
      <c r="D273">
        <v>3.76847288</v>
      </c>
      <c r="E273" t="s">
        <v>8</v>
      </c>
      <c r="F273">
        <v>2.0771138979999999</v>
      </c>
      <c r="G273">
        <v>1316200.6470000001</v>
      </c>
      <c r="H273">
        <v>5</v>
      </c>
      <c r="I273">
        <f>0.021</f>
        <v>2.1000000000000001E-2</v>
      </c>
      <c r="J273">
        <f t="shared" si="28"/>
        <v>4.8949999999999992E-3</v>
      </c>
      <c r="K273">
        <v>0.1</v>
      </c>
      <c r="L273">
        <f t="shared" si="27"/>
        <v>18.14283215</v>
      </c>
      <c r="M273">
        <f t="shared" si="29"/>
        <v>204.29009193054139</v>
      </c>
      <c r="N273" s="5">
        <f t="shared" si="26"/>
        <v>3706.4008478038822</v>
      </c>
      <c r="O273" s="19">
        <v>40.081000000000003</v>
      </c>
      <c r="P273">
        <f t="shared" si="30"/>
        <v>9.2472763848304247</v>
      </c>
      <c r="Q273">
        <v>2</v>
      </c>
      <c r="R273">
        <f t="shared" si="31"/>
        <v>18.494552769660849</v>
      </c>
    </row>
    <row r="274" spans="1:18">
      <c r="A274" t="s">
        <v>23</v>
      </c>
      <c r="B274" t="s">
        <v>12</v>
      </c>
      <c r="C274">
        <v>8.3403082699999995</v>
      </c>
      <c r="D274">
        <v>0.2222825246</v>
      </c>
      <c r="E274" t="s">
        <v>8</v>
      </c>
      <c r="F274">
        <v>2.6651595769999998</v>
      </c>
      <c r="G274">
        <v>33090.369250000003</v>
      </c>
      <c r="H274">
        <v>5</v>
      </c>
      <c r="I274">
        <f>0.021</f>
        <v>2.1000000000000001E-2</v>
      </c>
      <c r="J274">
        <f t="shared" si="28"/>
        <v>4.8949999999999992E-3</v>
      </c>
      <c r="K274">
        <v>0.1</v>
      </c>
      <c r="L274">
        <f t="shared" si="27"/>
        <v>0.83403082699999997</v>
      </c>
      <c r="M274">
        <f t="shared" si="29"/>
        <v>204.29009193054139</v>
      </c>
      <c r="N274" s="5">
        <f t="shared" si="26"/>
        <v>170.38423432073546</v>
      </c>
      <c r="O274" s="19">
        <v>39.1</v>
      </c>
      <c r="P274">
        <f t="shared" si="30"/>
        <v>0.43576530516812134</v>
      </c>
      <c r="Q274">
        <v>1</v>
      </c>
      <c r="R274">
        <f t="shared" si="31"/>
        <v>0.43576530516812134</v>
      </c>
    </row>
    <row r="275" spans="1:18">
      <c r="A275" t="s">
        <v>23</v>
      </c>
      <c r="B275" t="s">
        <v>14</v>
      </c>
      <c r="C275">
        <v>11.093552300000001</v>
      </c>
      <c r="D275">
        <v>0.24601453109999999</v>
      </c>
      <c r="E275" t="s">
        <v>8</v>
      </c>
      <c r="F275">
        <v>2.2176352929999998</v>
      </c>
      <c r="G275">
        <v>262956.4644</v>
      </c>
      <c r="H275">
        <v>5</v>
      </c>
      <c r="I275">
        <f>0.021</f>
        <v>2.1000000000000001E-2</v>
      </c>
      <c r="J275">
        <f t="shared" si="28"/>
        <v>4.8949999999999992E-3</v>
      </c>
      <c r="K275">
        <v>0.1</v>
      </c>
      <c r="L275">
        <f t="shared" si="27"/>
        <v>1.10935523</v>
      </c>
      <c r="M275">
        <f t="shared" si="29"/>
        <v>204.29009193054139</v>
      </c>
      <c r="N275" s="5">
        <f t="shared" si="26"/>
        <v>226.63028192032689</v>
      </c>
      <c r="O275" s="19">
        <v>24.3</v>
      </c>
      <c r="P275">
        <f t="shared" si="30"/>
        <v>0.93263490502192137</v>
      </c>
      <c r="Q275">
        <v>2</v>
      </c>
      <c r="R275">
        <f t="shared" si="31"/>
        <v>1.8652698100438427</v>
      </c>
    </row>
    <row r="276" spans="1:18">
      <c r="A276" t="s">
        <v>23</v>
      </c>
      <c r="B276" t="s">
        <v>15</v>
      </c>
      <c r="C276">
        <v>4.0236500089999998</v>
      </c>
      <c r="D276">
        <v>0.10255967539999999</v>
      </c>
      <c r="E276" t="s">
        <v>8</v>
      </c>
      <c r="F276">
        <v>2.5489213820000001</v>
      </c>
      <c r="G276">
        <v>47183.122589999999</v>
      </c>
      <c r="H276">
        <v>5</v>
      </c>
      <c r="I276">
        <f>0.021</f>
        <v>2.1000000000000001E-2</v>
      </c>
      <c r="J276">
        <f t="shared" si="28"/>
        <v>4.8949999999999992E-3</v>
      </c>
      <c r="K276">
        <v>0.1</v>
      </c>
      <c r="L276">
        <f t="shared" si="27"/>
        <v>0.40236500089999999</v>
      </c>
      <c r="M276">
        <f t="shared" si="29"/>
        <v>204.29009193054139</v>
      </c>
      <c r="N276" s="5">
        <f t="shared" si="26"/>
        <v>82.199183023493376</v>
      </c>
      <c r="O276" s="18">
        <v>22.99</v>
      </c>
      <c r="P276">
        <f t="shared" si="30"/>
        <v>0.35754320584381633</v>
      </c>
      <c r="Q276">
        <v>1</v>
      </c>
      <c r="R276">
        <f t="shared" si="31"/>
        <v>0.35754320584381633</v>
      </c>
    </row>
    <row r="277" spans="1:18">
      <c r="A277" t="s">
        <v>80</v>
      </c>
      <c r="B277" t="s">
        <v>9</v>
      </c>
      <c r="C277">
        <v>0.95867037789999998</v>
      </c>
      <c r="D277">
        <v>1.1765770890000001E-2</v>
      </c>
      <c r="E277" t="s">
        <v>8</v>
      </c>
      <c r="F277">
        <v>1.227300974</v>
      </c>
      <c r="G277">
        <v>3943.1536110000002</v>
      </c>
      <c r="H277">
        <v>5</v>
      </c>
      <c r="I277">
        <f>0.016</f>
        <v>1.6E-2</v>
      </c>
      <c r="J277">
        <f t="shared" si="28"/>
        <v>4.9199999999999999E-3</v>
      </c>
      <c r="K277">
        <v>0.1</v>
      </c>
      <c r="L277">
        <f t="shared" si="27"/>
        <v>9.5867037789999998E-2</v>
      </c>
      <c r="M277">
        <f t="shared" si="29"/>
        <v>203.2520325203252</v>
      </c>
      <c r="N277" s="5">
        <f t="shared" si="26"/>
        <v>19.485170282520325</v>
      </c>
      <c r="O277" s="19">
        <v>26.98</v>
      </c>
      <c r="P277">
        <f t="shared" si="30"/>
        <v>7.2220794227280671E-2</v>
      </c>
      <c r="Q277">
        <v>3</v>
      </c>
      <c r="R277">
        <f t="shared" si="31"/>
        <v>0.21666238268184201</v>
      </c>
    </row>
    <row r="278" spans="1:18">
      <c r="A278" t="s">
        <v>80</v>
      </c>
      <c r="B278" t="s">
        <v>10</v>
      </c>
      <c r="C278">
        <v>13.4521233</v>
      </c>
      <c r="D278">
        <v>5.4328894119999999E-2</v>
      </c>
      <c r="E278" t="s">
        <v>8</v>
      </c>
      <c r="F278">
        <v>0.40386854109999998</v>
      </c>
      <c r="G278">
        <v>102598.8646</v>
      </c>
      <c r="H278">
        <v>5</v>
      </c>
      <c r="I278">
        <f>0.016</f>
        <v>1.6E-2</v>
      </c>
      <c r="J278">
        <f t="shared" si="28"/>
        <v>4.9199999999999999E-3</v>
      </c>
      <c r="K278">
        <v>0.1</v>
      </c>
      <c r="L278">
        <f t="shared" si="27"/>
        <v>1.3452123300000001</v>
      </c>
      <c r="M278">
        <f t="shared" si="29"/>
        <v>203.2520325203252</v>
      </c>
      <c r="N278" s="5">
        <f t="shared" si="26"/>
        <v>273.41714024390245</v>
      </c>
      <c r="O278" s="19">
        <v>40.081000000000003</v>
      </c>
      <c r="P278">
        <f t="shared" si="30"/>
        <v>0.68216147362566415</v>
      </c>
      <c r="Q278">
        <v>2</v>
      </c>
      <c r="R278">
        <f t="shared" si="31"/>
        <v>1.3643229472513283</v>
      </c>
    </row>
    <row r="279" spans="1:18">
      <c r="A279" t="s">
        <v>80</v>
      </c>
      <c r="B279" t="s">
        <v>12</v>
      </c>
      <c r="C279">
        <v>0.71231102010000003</v>
      </c>
      <c r="D279">
        <v>8.5139970059999997E-3</v>
      </c>
      <c r="E279" t="s">
        <v>8</v>
      </c>
      <c r="F279">
        <v>1.195263974</v>
      </c>
      <c r="G279">
        <v>3163.0962340000001</v>
      </c>
      <c r="H279">
        <v>5</v>
      </c>
      <c r="I279">
        <f>0.016</f>
        <v>1.6E-2</v>
      </c>
      <c r="J279">
        <f t="shared" si="28"/>
        <v>4.9199999999999999E-3</v>
      </c>
      <c r="K279">
        <v>0.1</v>
      </c>
      <c r="L279">
        <f t="shared" si="27"/>
        <v>7.1231102010000005E-2</v>
      </c>
      <c r="M279">
        <f t="shared" si="29"/>
        <v>203.2520325203252</v>
      </c>
      <c r="N279" s="5">
        <f t="shared" si="26"/>
        <v>14.477866262195123</v>
      </c>
      <c r="O279" s="19">
        <v>39.1</v>
      </c>
      <c r="P279">
        <f t="shared" si="30"/>
        <v>3.7027790951905684E-2</v>
      </c>
      <c r="Q279">
        <v>1</v>
      </c>
      <c r="R279">
        <f t="shared" si="31"/>
        <v>3.7027790951905684E-2</v>
      </c>
    </row>
    <row r="280" spans="1:18">
      <c r="A280" t="s">
        <v>80</v>
      </c>
      <c r="B280" t="s">
        <v>13</v>
      </c>
      <c r="C280">
        <v>0.55876503609999995</v>
      </c>
      <c r="D280">
        <v>5.4250811640000002E-3</v>
      </c>
      <c r="E280" t="s">
        <v>8</v>
      </c>
      <c r="F280">
        <v>0.97090562469999997</v>
      </c>
      <c r="G280">
        <v>585.39224899999999</v>
      </c>
      <c r="H280">
        <v>5</v>
      </c>
      <c r="I280">
        <f>0.016</f>
        <v>1.6E-2</v>
      </c>
      <c r="J280">
        <f t="shared" si="28"/>
        <v>4.9199999999999999E-3</v>
      </c>
      <c r="K280">
        <v>0.1</v>
      </c>
      <c r="L280">
        <f t="shared" si="27"/>
        <v>5.5876503609999996E-2</v>
      </c>
      <c r="M280">
        <f t="shared" si="29"/>
        <v>203.2520325203252</v>
      </c>
      <c r="N280" s="5">
        <f t="shared" si="26"/>
        <v>11.357012928861788</v>
      </c>
      <c r="O280" s="19">
        <v>24.3</v>
      </c>
      <c r="P280">
        <f t="shared" si="30"/>
        <v>4.6736678719595838E-2</v>
      </c>
      <c r="Q280">
        <v>2</v>
      </c>
      <c r="R280">
        <f t="shared" si="31"/>
        <v>9.3473357439191676E-2</v>
      </c>
    </row>
    <row r="281" spans="1:18">
      <c r="A281" t="s">
        <v>80</v>
      </c>
      <c r="B281" t="s">
        <v>15</v>
      </c>
      <c r="C281">
        <v>0.78078870300000003</v>
      </c>
      <c r="D281">
        <v>1.297162319E-2</v>
      </c>
      <c r="E281" t="s">
        <v>8</v>
      </c>
      <c r="F281">
        <v>1.661348729</v>
      </c>
      <c r="G281">
        <v>10349.433789999999</v>
      </c>
      <c r="H281">
        <v>5</v>
      </c>
      <c r="I281">
        <f>0.016</f>
        <v>1.6E-2</v>
      </c>
      <c r="J281">
        <f t="shared" si="28"/>
        <v>4.9199999999999999E-3</v>
      </c>
      <c r="K281">
        <v>0.1</v>
      </c>
      <c r="L281">
        <f t="shared" si="27"/>
        <v>7.8078870300000006E-2</v>
      </c>
      <c r="M281">
        <f t="shared" si="29"/>
        <v>203.2520325203252</v>
      </c>
      <c r="N281" s="5">
        <f t="shared" si="26"/>
        <v>15.869689085365854</v>
      </c>
      <c r="O281" s="18">
        <v>22.99</v>
      </c>
      <c r="P281">
        <f t="shared" si="30"/>
        <v>6.9028660658398661E-2</v>
      </c>
      <c r="Q281">
        <v>1</v>
      </c>
      <c r="R281">
        <f t="shared" si="31"/>
        <v>6.9028660658398661E-2</v>
      </c>
    </row>
    <row r="282" spans="1:18">
      <c r="A282" t="s">
        <v>40</v>
      </c>
      <c r="B282" t="s">
        <v>9</v>
      </c>
      <c r="C282">
        <v>34.039273219999998</v>
      </c>
      <c r="D282">
        <v>0.21078762279999999</v>
      </c>
      <c r="E282" t="s">
        <v>8</v>
      </c>
      <c r="F282">
        <v>0.61924830590000002</v>
      </c>
      <c r="G282">
        <v>140008.58499999999</v>
      </c>
      <c r="H282">
        <v>5</v>
      </c>
      <c r="I282">
        <f>0.021</f>
        <v>2.1000000000000001E-2</v>
      </c>
      <c r="J282">
        <f t="shared" si="28"/>
        <v>4.8949999999999992E-3</v>
      </c>
      <c r="K282">
        <v>0.1</v>
      </c>
      <c r="L282">
        <f t="shared" si="27"/>
        <v>3.4039273219999999</v>
      </c>
      <c r="M282">
        <f t="shared" si="29"/>
        <v>204.29009193054139</v>
      </c>
      <c r="N282" s="5">
        <f t="shared" si="26"/>
        <v>695.38862553626154</v>
      </c>
      <c r="O282" s="19">
        <v>26.98</v>
      </c>
      <c r="P282">
        <f t="shared" si="30"/>
        <v>2.5774226298601244</v>
      </c>
      <c r="Q282">
        <v>3</v>
      </c>
      <c r="R282">
        <f t="shared" si="31"/>
        <v>7.7322678895803731</v>
      </c>
    </row>
    <row r="283" spans="1:18">
      <c r="A283" t="s">
        <v>40</v>
      </c>
      <c r="B283" t="s">
        <v>11</v>
      </c>
      <c r="C283">
        <v>7.3384281920000003</v>
      </c>
      <c r="D283">
        <v>4.1801941160000002E-2</v>
      </c>
      <c r="E283" t="s">
        <v>8</v>
      </c>
      <c r="F283">
        <v>0.56963071740000004</v>
      </c>
      <c r="G283">
        <v>40926.554020000003</v>
      </c>
      <c r="H283">
        <v>5</v>
      </c>
      <c r="I283">
        <f>0.021</f>
        <v>2.1000000000000001E-2</v>
      </c>
      <c r="J283">
        <f t="shared" si="28"/>
        <v>4.8949999999999992E-3</v>
      </c>
      <c r="K283">
        <v>0.1</v>
      </c>
      <c r="L283">
        <f t="shared" si="27"/>
        <v>0.73384281920000005</v>
      </c>
      <c r="M283">
        <f t="shared" si="29"/>
        <v>204.29009193054139</v>
      </c>
      <c r="N283" s="5">
        <f t="shared" si="26"/>
        <v>149.91681699693567</v>
      </c>
      <c r="O283" s="19">
        <v>40.081000000000003</v>
      </c>
      <c r="P283">
        <f t="shared" si="30"/>
        <v>0.37403462238201557</v>
      </c>
      <c r="Q283">
        <v>2</v>
      </c>
      <c r="R283">
        <f t="shared" si="31"/>
        <v>0.74806924476403114</v>
      </c>
    </row>
    <row r="284" spans="1:18">
      <c r="A284" t="s">
        <v>40</v>
      </c>
      <c r="B284" t="s">
        <v>12</v>
      </c>
      <c r="C284">
        <v>5.4453757029999998</v>
      </c>
      <c r="D284">
        <v>2.8475685810000002E-2</v>
      </c>
      <c r="E284" t="s">
        <v>8</v>
      </c>
      <c r="F284">
        <v>0.52293335419999998</v>
      </c>
      <c r="G284">
        <v>24180.795880000001</v>
      </c>
      <c r="H284">
        <v>5</v>
      </c>
      <c r="I284">
        <f>0.021</f>
        <v>2.1000000000000001E-2</v>
      </c>
      <c r="J284">
        <f t="shared" si="28"/>
        <v>4.8949999999999992E-3</v>
      </c>
      <c r="K284">
        <v>0.1</v>
      </c>
      <c r="L284">
        <f t="shared" si="27"/>
        <v>0.54453757030000005</v>
      </c>
      <c r="M284">
        <f t="shared" si="29"/>
        <v>204.29009193054139</v>
      </c>
      <c r="N284" s="5">
        <f t="shared" si="26"/>
        <v>111.24363029622066</v>
      </c>
      <c r="O284" s="19">
        <v>39.1</v>
      </c>
      <c r="P284">
        <f t="shared" si="30"/>
        <v>0.28451056341744413</v>
      </c>
      <c r="Q284">
        <v>1</v>
      </c>
      <c r="R284">
        <f t="shared" si="31"/>
        <v>0.28451056341744413</v>
      </c>
    </row>
    <row r="285" spans="1:18">
      <c r="A285" t="s">
        <v>40</v>
      </c>
      <c r="B285" t="s">
        <v>14</v>
      </c>
      <c r="C285">
        <v>2.3971901830000002</v>
      </c>
      <c r="D285">
        <v>1.848409292E-2</v>
      </c>
      <c r="E285" t="s">
        <v>8</v>
      </c>
      <c r="F285">
        <v>0.7710732777</v>
      </c>
      <c r="G285">
        <v>61453.459779999997</v>
      </c>
      <c r="H285">
        <v>5</v>
      </c>
      <c r="I285">
        <f>0.021</f>
        <v>2.1000000000000001E-2</v>
      </c>
      <c r="J285">
        <f t="shared" si="28"/>
        <v>4.8949999999999992E-3</v>
      </c>
      <c r="K285">
        <v>0.1</v>
      </c>
      <c r="L285">
        <f t="shared" si="27"/>
        <v>0.23971901830000003</v>
      </c>
      <c r="M285">
        <f t="shared" si="29"/>
        <v>204.29009193054139</v>
      </c>
      <c r="N285" s="5">
        <f t="shared" si="26"/>
        <v>48.972220286006142</v>
      </c>
      <c r="O285" s="19">
        <v>24.3</v>
      </c>
      <c r="P285">
        <f t="shared" si="30"/>
        <v>0.20153177072430511</v>
      </c>
      <c r="Q285">
        <v>2</v>
      </c>
      <c r="R285">
        <f t="shared" si="31"/>
        <v>0.40306354144861023</v>
      </c>
    </row>
    <row r="286" spans="1:18">
      <c r="A286" t="s">
        <v>40</v>
      </c>
      <c r="B286" t="s">
        <v>15</v>
      </c>
      <c r="C286">
        <v>2.0612195020000001</v>
      </c>
      <c r="D286">
        <v>1.5918233309999998E-2</v>
      </c>
      <c r="E286" t="s">
        <v>8</v>
      </c>
      <c r="F286">
        <v>0.77227259400000003</v>
      </c>
      <c r="G286">
        <v>27321.674439999999</v>
      </c>
      <c r="H286">
        <v>5</v>
      </c>
      <c r="I286">
        <f>0.021</f>
        <v>2.1000000000000001E-2</v>
      </c>
      <c r="J286">
        <f t="shared" si="28"/>
        <v>4.8949999999999992E-3</v>
      </c>
      <c r="K286">
        <v>0.1</v>
      </c>
      <c r="L286">
        <f t="shared" si="27"/>
        <v>0.20612195020000001</v>
      </c>
      <c r="M286">
        <f t="shared" si="29"/>
        <v>204.29009193054139</v>
      </c>
      <c r="N286" s="5">
        <f t="shared" si="26"/>
        <v>42.108672155260479</v>
      </c>
      <c r="O286" s="18">
        <v>22.99</v>
      </c>
      <c r="P286">
        <f t="shared" si="30"/>
        <v>0.18316081842218565</v>
      </c>
      <c r="Q286">
        <v>1</v>
      </c>
      <c r="R286">
        <f t="shared" si="31"/>
        <v>0.18316081842218565</v>
      </c>
    </row>
    <row r="287" spans="1:18">
      <c r="A287" t="s">
        <v>41</v>
      </c>
      <c r="B287" t="s">
        <v>9</v>
      </c>
      <c r="C287">
        <v>21.679737769999999</v>
      </c>
      <c r="D287">
        <v>0.24107140520000001</v>
      </c>
      <c r="E287" t="s">
        <v>8</v>
      </c>
      <c r="F287">
        <v>1.111966426</v>
      </c>
      <c r="G287">
        <v>89171.980519999997</v>
      </c>
      <c r="H287">
        <v>5</v>
      </c>
      <c r="I287">
        <f>0.016</f>
        <v>1.6E-2</v>
      </c>
      <c r="J287">
        <f t="shared" si="28"/>
        <v>4.9199999999999999E-3</v>
      </c>
      <c r="K287">
        <v>0.1</v>
      </c>
      <c r="L287">
        <f t="shared" si="27"/>
        <v>2.1679737769999998</v>
      </c>
      <c r="M287">
        <f t="shared" si="29"/>
        <v>203.2520325203252</v>
      </c>
      <c r="N287" s="5">
        <f t="shared" si="26"/>
        <v>440.64507662601625</v>
      </c>
      <c r="O287" s="19">
        <v>26.98</v>
      </c>
      <c r="P287">
        <f t="shared" si="30"/>
        <v>1.6332286012824917</v>
      </c>
      <c r="Q287">
        <v>3</v>
      </c>
      <c r="R287">
        <f t="shared" si="31"/>
        <v>4.8996858038474755</v>
      </c>
    </row>
    <row r="288" spans="1:18">
      <c r="A288" t="s">
        <v>41</v>
      </c>
      <c r="B288" t="s">
        <v>11</v>
      </c>
      <c r="C288">
        <v>4.9380577309999998</v>
      </c>
      <c r="D288">
        <v>1.5951926330000001E-2</v>
      </c>
      <c r="E288" t="s">
        <v>8</v>
      </c>
      <c r="F288">
        <v>0.32304049899999998</v>
      </c>
      <c r="G288">
        <v>27539.642159999999</v>
      </c>
      <c r="H288">
        <v>5</v>
      </c>
      <c r="I288">
        <f>0.016</f>
        <v>1.6E-2</v>
      </c>
      <c r="J288">
        <f t="shared" si="28"/>
        <v>4.9199999999999999E-3</v>
      </c>
      <c r="K288">
        <v>0.1</v>
      </c>
      <c r="L288">
        <f t="shared" si="27"/>
        <v>0.49380577310000001</v>
      </c>
      <c r="M288">
        <f t="shared" si="29"/>
        <v>203.2520325203252</v>
      </c>
      <c r="N288" s="5">
        <f t="shared" si="26"/>
        <v>100.36702705284553</v>
      </c>
      <c r="O288" s="19">
        <v>40.081000000000003</v>
      </c>
      <c r="P288">
        <f t="shared" si="30"/>
        <v>0.25041048639715957</v>
      </c>
      <c r="Q288">
        <v>2</v>
      </c>
      <c r="R288">
        <f t="shared" si="31"/>
        <v>0.50082097279431914</v>
      </c>
    </row>
    <row r="289" spans="1:18">
      <c r="A289" t="s">
        <v>41</v>
      </c>
      <c r="B289" t="s">
        <v>12</v>
      </c>
      <c r="C289">
        <v>3.1991876549999998</v>
      </c>
      <c r="D289">
        <v>4.1986577839999997E-2</v>
      </c>
      <c r="E289" t="s">
        <v>8</v>
      </c>
      <c r="F289">
        <v>1.312413724</v>
      </c>
      <c r="G289">
        <v>14206.34827</v>
      </c>
      <c r="H289">
        <v>5</v>
      </c>
      <c r="I289">
        <f>0.016</f>
        <v>1.6E-2</v>
      </c>
      <c r="J289">
        <f t="shared" si="28"/>
        <v>4.9199999999999999E-3</v>
      </c>
      <c r="K289">
        <v>0.1</v>
      </c>
      <c r="L289">
        <f t="shared" si="27"/>
        <v>0.31991876549999998</v>
      </c>
      <c r="M289">
        <f t="shared" si="29"/>
        <v>203.2520325203252</v>
      </c>
      <c r="N289" s="5">
        <f t="shared" si="26"/>
        <v>65.024139329268294</v>
      </c>
      <c r="O289" s="19">
        <v>39.1</v>
      </c>
      <c r="P289">
        <f t="shared" si="30"/>
        <v>0.16630214662216955</v>
      </c>
      <c r="Q289">
        <v>1</v>
      </c>
      <c r="R289">
        <f t="shared" si="31"/>
        <v>0.16630214662216955</v>
      </c>
    </row>
    <row r="290" spans="1:18">
      <c r="A290" t="s">
        <v>41</v>
      </c>
      <c r="B290" t="s">
        <v>14</v>
      </c>
      <c r="C290">
        <v>1.1047037740000001</v>
      </c>
      <c r="D290">
        <v>3.7766842510000001E-3</v>
      </c>
      <c r="E290" t="s">
        <v>8</v>
      </c>
      <c r="F290">
        <v>0.34187302889999999</v>
      </c>
      <c r="G290">
        <v>28319.767609999999</v>
      </c>
      <c r="H290">
        <v>5</v>
      </c>
      <c r="I290">
        <f>0.016</f>
        <v>1.6E-2</v>
      </c>
      <c r="J290">
        <f t="shared" si="28"/>
        <v>4.9199999999999999E-3</v>
      </c>
      <c r="K290">
        <v>0.1</v>
      </c>
      <c r="L290">
        <f t="shared" si="27"/>
        <v>0.11047037740000001</v>
      </c>
      <c r="M290">
        <f t="shared" si="29"/>
        <v>203.2520325203252</v>
      </c>
      <c r="N290" s="5">
        <f t="shared" si="26"/>
        <v>22.453328739837399</v>
      </c>
      <c r="O290" s="19">
        <v>24.3</v>
      </c>
      <c r="P290">
        <f t="shared" si="30"/>
        <v>9.2400529793569539E-2</v>
      </c>
      <c r="Q290">
        <v>2</v>
      </c>
      <c r="R290">
        <f t="shared" si="31"/>
        <v>0.18480105958713908</v>
      </c>
    </row>
    <row r="291" spans="1:18">
      <c r="A291" t="s">
        <v>41</v>
      </c>
      <c r="B291" t="s">
        <v>15</v>
      </c>
      <c r="C291">
        <v>1.5973485380000001</v>
      </c>
      <c r="D291">
        <v>2.794371335E-2</v>
      </c>
      <c r="E291" t="s">
        <v>8</v>
      </c>
      <c r="F291">
        <v>1.749381096</v>
      </c>
      <c r="G291">
        <v>21173.01757</v>
      </c>
      <c r="H291">
        <v>5</v>
      </c>
      <c r="I291">
        <f>0.016</f>
        <v>1.6E-2</v>
      </c>
      <c r="J291">
        <f t="shared" si="28"/>
        <v>4.9199999999999999E-3</v>
      </c>
      <c r="K291">
        <v>0.1</v>
      </c>
      <c r="L291">
        <f t="shared" si="27"/>
        <v>0.15973485380000002</v>
      </c>
      <c r="M291">
        <f t="shared" si="29"/>
        <v>203.2520325203252</v>
      </c>
      <c r="N291" s="5">
        <f t="shared" si="26"/>
        <v>32.466433699186993</v>
      </c>
      <c r="O291" s="18">
        <v>22.99</v>
      </c>
      <c r="P291">
        <f t="shared" si="30"/>
        <v>0.14121980730398864</v>
      </c>
      <c r="Q291">
        <v>1</v>
      </c>
      <c r="R291">
        <f t="shared" si="31"/>
        <v>0.14121980730398864</v>
      </c>
    </row>
    <row r="292" spans="1:18">
      <c r="A292" t="s">
        <v>30</v>
      </c>
      <c r="B292" t="s">
        <v>9</v>
      </c>
      <c r="C292">
        <v>0.1008125902</v>
      </c>
      <c r="D292">
        <v>1.9028577249999999E-3</v>
      </c>
      <c r="E292" t="s">
        <v>8</v>
      </c>
      <c r="F292">
        <v>1.8875199229999999</v>
      </c>
      <c r="G292">
        <v>414.6571525</v>
      </c>
      <c r="H292">
        <v>5</v>
      </c>
      <c r="I292">
        <f>0.021</f>
        <v>2.1000000000000001E-2</v>
      </c>
      <c r="J292">
        <f t="shared" si="28"/>
        <v>4.8949999999999992E-3</v>
      </c>
      <c r="K292">
        <v>0.1</v>
      </c>
      <c r="L292">
        <f t="shared" si="27"/>
        <v>1.008125902E-2</v>
      </c>
      <c r="M292">
        <f t="shared" si="29"/>
        <v>204.29009193054139</v>
      </c>
      <c r="N292" s="5">
        <f t="shared" si="26"/>
        <v>2.0595013319713997</v>
      </c>
      <c r="O292" s="19">
        <v>26.98</v>
      </c>
      <c r="P292">
        <f t="shared" si="30"/>
        <v>7.6334371088636012E-3</v>
      </c>
      <c r="Q292">
        <v>3</v>
      </c>
      <c r="R292">
        <f t="shared" si="31"/>
        <v>2.2900311326590803E-2</v>
      </c>
    </row>
    <row r="293" spans="1:18">
      <c r="A293" t="s">
        <v>30</v>
      </c>
      <c r="B293" t="s">
        <v>10</v>
      </c>
      <c r="C293">
        <v>150.4977773</v>
      </c>
      <c r="D293">
        <v>0.33584375719999998</v>
      </c>
      <c r="E293" t="s">
        <v>8</v>
      </c>
      <c r="F293">
        <v>0.22315529379999999</v>
      </c>
      <c r="G293">
        <v>1147841.179</v>
      </c>
      <c r="H293">
        <v>5</v>
      </c>
      <c r="I293">
        <f>0.021</f>
        <v>2.1000000000000001E-2</v>
      </c>
      <c r="J293">
        <f t="shared" si="28"/>
        <v>4.8949999999999992E-3</v>
      </c>
      <c r="K293">
        <v>0.1</v>
      </c>
      <c r="L293">
        <f t="shared" si="27"/>
        <v>15.049777730000001</v>
      </c>
      <c r="M293">
        <f t="shared" si="29"/>
        <v>204.29009193054139</v>
      </c>
      <c r="N293" s="5">
        <f t="shared" si="26"/>
        <v>3074.5204759959147</v>
      </c>
      <c r="O293" s="19">
        <v>40.081000000000003</v>
      </c>
      <c r="P293">
        <f t="shared" si="30"/>
        <v>7.6707678850226166</v>
      </c>
      <c r="Q293">
        <v>2</v>
      </c>
      <c r="R293">
        <f t="shared" si="31"/>
        <v>15.341535770045233</v>
      </c>
    </row>
    <row r="294" spans="1:18">
      <c r="A294" t="s">
        <v>30</v>
      </c>
      <c r="B294" t="s">
        <v>12</v>
      </c>
      <c r="C294">
        <v>3.0495268530000001</v>
      </c>
      <c r="D294">
        <v>1.4725632739999999E-2</v>
      </c>
      <c r="E294" t="s">
        <v>8</v>
      </c>
      <c r="F294">
        <v>0.48288254060000002</v>
      </c>
      <c r="G294">
        <v>13541.762839999999</v>
      </c>
      <c r="H294">
        <v>5</v>
      </c>
      <c r="I294">
        <f>0.021</f>
        <v>2.1000000000000001E-2</v>
      </c>
      <c r="J294">
        <f t="shared" si="28"/>
        <v>4.8949999999999992E-3</v>
      </c>
      <c r="K294">
        <v>0.1</v>
      </c>
      <c r="L294">
        <f t="shared" si="27"/>
        <v>0.30495268530000003</v>
      </c>
      <c r="M294">
        <f t="shared" si="29"/>
        <v>204.29009193054139</v>
      </c>
      <c r="N294" s="5">
        <f t="shared" si="26"/>
        <v>62.298812114402466</v>
      </c>
      <c r="O294" s="19">
        <v>39.1</v>
      </c>
      <c r="P294">
        <f t="shared" si="30"/>
        <v>0.15933200029258943</v>
      </c>
      <c r="Q294">
        <v>1</v>
      </c>
      <c r="R294">
        <f t="shared" si="31"/>
        <v>0.15933200029258943</v>
      </c>
    </row>
    <row r="295" spans="1:18">
      <c r="A295" t="s">
        <v>30</v>
      </c>
      <c r="B295" t="s">
        <v>13</v>
      </c>
      <c r="C295">
        <v>9.9833212699999994</v>
      </c>
      <c r="D295">
        <v>3.7639736209999997E-2</v>
      </c>
      <c r="E295" t="s">
        <v>8</v>
      </c>
      <c r="F295">
        <v>0.37702619389999997</v>
      </c>
      <c r="G295">
        <v>10459.063319999999</v>
      </c>
      <c r="H295">
        <v>5</v>
      </c>
      <c r="I295">
        <f>0.021</f>
        <v>2.1000000000000001E-2</v>
      </c>
      <c r="J295">
        <f t="shared" si="28"/>
        <v>4.8949999999999992E-3</v>
      </c>
      <c r="K295">
        <v>0.1</v>
      </c>
      <c r="L295">
        <f t="shared" si="27"/>
        <v>0.99833212699999996</v>
      </c>
      <c r="M295">
        <f t="shared" si="29"/>
        <v>204.29009193054139</v>
      </c>
      <c r="N295" s="5">
        <f t="shared" si="26"/>
        <v>203.9493620020429</v>
      </c>
      <c r="O295" s="19">
        <v>24.3</v>
      </c>
      <c r="P295">
        <f t="shared" si="30"/>
        <v>0.83929778601663751</v>
      </c>
      <c r="Q295">
        <v>2</v>
      </c>
      <c r="R295">
        <f t="shared" si="31"/>
        <v>1.678595572033275</v>
      </c>
    </row>
    <row r="296" spans="1:18">
      <c r="A296" t="s">
        <v>30</v>
      </c>
      <c r="B296" t="s">
        <v>15</v>
      </c>
      <c r="C296">
        <v>2.2340587840000001</v>
      </c>
      <c r="D296">
        <v>1.2267554870000001E-2</v>
      </c>
      <c r="E296" t="s">
        <v>8</v>
      </c>
      <c r="F296">
        <v>0.54911513320000005</v>
      </c>
      <c r="G296">
        <v>29612.676729999999</v>
      </c>
      <c r="H296">
        <v>5</v>
      </c>
      <c r="I296">
        <f>0.021</f>
        <v>2.1000000000000001E-2</v>
      </c>
      <c r="J296">
        <f t="shared" si="28"/>
        <v>4.8949999999999992E-3</v>
      </c>
      <c r="K296">
        <v>0.1</v>
      </c>
      <c r="L296">
        <f t="shared" si="27"/>
        <v>0.22340587840000004</v>
      </c>
      <c r="M296">
        <f t="shared" si="29"/>
        <v>204.29009193054139</v>
      </c>
      <c r="N296" s="5">
        <f t="shared" si="26"/>
        <v>45.639607436159359</v>
      </c>
      <c r="O296" s="18">
        <v>22.99</v>
      </c>
      <c r="P296">
        <f t="shared" si="30"/>
        <v>0.19851938858703505</v>
      </c>
      <c r="Q296">
        <v>1</v>
      </c>
      <c r="R296">
        <f t="shared" si="31"/>
        <v>0.19851938858703505</v>
      </c>
    </row>
    <row r="297" spans="1:18">
      <c r="A297" t="s">
        <v>31</v>
      </c>
      <c r="B297" t="s">
        <v>7</v>
      </c>
      <c r="C297">
        <v>0.48701971640000002</v>
      </c>
      <c r="D297">
        <v>4.1376935009999997E-2</v>
      </c>
      <c r="E297" t="s">
        <v>8</v>
      </c>
      <c r="F297">
        <v>8.4959465949999995</v>
      </c>
      <c r="G297">
        <v>1307.7423630000001</v>
      </c>
      <c r="H297">
        <v>5</v>
      </c>
      <c r="I297">
        <f>0.016</f>
        <v>1.6E-2</v>
      </c>
      <c r="J297">
        <f t="shared" si="28"/>
        <v>4.9199999999999999E-3</v>
      </c>
      <c r="K297">
        <v>0.1</v>
      </c>
      <c r="L297">
        <f t="shared" si="27"/>
        <v>4.8701971640000008E-2</v>
      </c>
      <c r="M297">
        <f t="shared" si="29"/>
        <v>203.2520325203252</v>
      </c>
      <c r="N297" s="5">
        <f t="shared" si="26"/>
        <v>9.8987747235772368</v>
      </c>
      <c r="O297" s="19">
        <v>26.98</v>
      </c>
      <c r="P297">
        <f t="shared" si="30"/>
        <v>3.6689305869448616E-2</v>
      </c>
      <c r="Q297">
        <v>3</v>
      </c>
      <c r="R297">
        <f t="shared" si="31"/>
        <v>0.11006791760834585</v>
      </c>
    </row>
    <row r="298" spans="1:18">
      <c r="A298" t="s">
        <v>31</v>
      </c>
      <c r="B298" t="s">
        <v>10</v>
      </c>
      <c r="C298">
        <v>41.335391799999996</v>
      </c>
      <c r="D298">
        <v>0.27209552980000001</v>
      </c>
      <c r="E298" t="s">
        <v>8</v>
      </c>
      <c r="F298">
        <v>0.65826285409999996</v>
      </c>
      <c r="G298">
        <v>315263.5588</v>
      </c>
      <c r="H298">
        <v>5</v>
      </c>
      <c r="I298">
        <f>0.016</f>
        <v>1.6E-2</v>
      </c>
      <c r="J298">
        <f t="shared" si="28"/>
        <v>4.9199999999999999E-3</v>
      </c>
      <c r="K298">
        <v>0.1</v>
      </c>
      <c r="L298">
        <f t="shared" si="27"/>
        <v>4.1335391799999996</v>
      </c>
      <c r="M298">
        <f t="shared" si="29"/>
        <v>203.2520325203252</v>
      </c>
      <c r="N298" s="5">
        <f t="shared" si="26"/>
        <v>840.15023983739832</v>
      </c>
      <c r="O298" s="19">
        <v>40.081000000000003</v>
      </c>
      <c r="P298">
        <f t="shared" si="30"/>
        <v>2.096130934451232</v>
      </c>
      <c r="Q298">
        <v>2</v>
      </c>
      <c r="R298">
        <f t="shared" si="31"/>
        <v>4.192261868902464</v>
      </c>
    </row>
    <row r="299" spans="1:18">
      <c r="A299" t="s">
        <v>31</v>
      </c>
      <c r="B299" t="s">
        <v>12</v>
      </c>
      <c r="C299">
        <v>0.89637948980000004</v>
      </c>
      <c r="D299">
        <v>2.1793969310000001E-2</v>
      </c>
      <c r="E299" t="s">
        <v>8</v>
      </c>
      <c r="F299">
        <v>2.4313328850000002</v>
      </c>
      <c r="G299">
        <v>3980.4727269999998</v>
      </c>
      <c r="H299">
        <v>5</v>
      </c>
      <c r="I299">
        <f>0.016</f>
        <v>1.6E-2</v>
      </c>
      <c r="J299">
        <f t="shared" si="28"/>
        <v>4.9199999999999999E-3</v>
      </c>
      <c r="K299">
        <v>0.1</v>
      </c>
      <c r="L299">
        <f t="shared" si="27"/>
        <v>8.9637948980000007E-2</v>
      </c>
      <c r="M299">
        <f t="shared" si="29"/>
        <v>203.2520325203252</v>
      </c>
      <c r="N299" s="5">
        <f t="shared" si="26"/>
        <v>18.219095321138212</v>
      </c>
      <c r="O299" s="19">
        <v>39.1</v>
      </c>
      <c r="P299">
        <f t="shared" si="30"/>
        <v>4.6596151716466014E-2</v>
      </c>
      <c r="Q299">
        <v>1</v>
      </c>
      <c r="R299">
        <f t="shared" si="31"/>
        <v>4.6596151716466014E-2</v>
      </c>
    </row>
    <row r="300" spans="1:18">
      <c r="A300" t="s">
        <v>31</v>
      </c>
      <c r="B300" t="s">
        <v>13</v>
      </c>
      <c r="C300">
        <v>2.8620533699999999</v>
      </c>
      <c r="D300">
        <v>2.5833005329999999E-2</v>
      </c>
      <c r="E300" t="s">
        <v>8</v>
      </c>
      <c r="F300">
        <v>0.90260389949999997</v>
      </c>
      <c r="G300">
        <v>2998.44076</v>
      </c>
      <c r="H300">
        <v>5</v>
      </c>
      <c r="I300">
        <f>0.016</f>
        <v>1.6E-2</v>
      </c>
      <c r="J300">
        <f t="shared" si="28"/>
        <v>4.9199999999999999E-3</v>
      </c>
      <c r="K300">
        <v>0.1</v>
      </c>
      <c r="L300">
        <f t="shared" si="27"/>
        <v>0.286205337</v>
      </c>
      <c r="M300">
        <f t="shared" si="29"/>
        <v>203.2520325203252</v>
      </c>
      <c r="N300" s="5">
        <f t="shared" si="26"/>
        <v>58.171816463414636</v>
      </c>
      <c r="O300" s="19">
        <v>24.3</v>
      </c>
      <c r="P300">
        <f t="shared" si="30"/>
        <v>0.23939019120746763</v>
      </c>
      <c r="Q300">
        <v>2</v>
      </c>
      <c r="R300">
        <f t="shared" si="31"/>
        <v>0.47878038241493526</v>
      </c>
    </row>
    <row r="301" spans="1:18">
      <c r="A301" t="s">
        <v>31</v>
      </c>
      <c r="B301" t="s">
        <v>15</v>
      </c>
      <c r="C301">
        <v>1.1487774479999999</v>
      </c>
      <c r="D301">
        <v>1.9934226369999999E-2</v>
      </c>
      <c r="E301" t="s">
        <v>8</v>
      </c>
      <c r="F301">
        <v>1.7352557200000001</v>
      </c>
      <c r="G301">
        <v>15227.16208</v>
      </c>
      <c r="H301">
        <v>5</v>
      </c>
      <c r="I301">
        <f>0.016</f>
        <v>1.6E-2</v>
      </c>
      <c r="J301">
        <f t="shared" si="28"/>
        <v>4.9199999999999999E-3</v>
      </c>
      <c r="K301">
        <v>0.1</v>
      </c>
      <c r="L301">
        <f t="shared" si="27"/>
        <v>0.1148777448</v>
      </c>
      <c r="M301">
        <f t="shared" si="29"/>
        <v>203.2520325203252</v>
      </c>
      <c r="N301" s="5">
        <f t="shared" si="26"/>
        <v>23.349135121951221</v>
      </c>
      <c r="O301" s="18">
        <v>22.99</v>
      </c>
      <c r="P301">
        <f t="shared" si="30"/>
        <v>0.10156213624163211</v>
      </c>
      <c r="Q301">
        <v>1</v>
      </c>
      <c r="R301">
        <f t="shared" si="31"/>
        <v>0.10156213624163211</v>
      </c>
    </row>
    <row r="302" spans="1:18">
      <c r="A302" t="s">
        <v>24</v>
      </c>
      <c r="B302" t="s">
        <v>9</v>
      </c>
      <c r="C302">
        <v>21.21094197</v>
      </c>
      <c r="D302">
        <v>1.4097488520000001</v>
      </c>
      <c r="E302" t="s">
        <v>8</v>
      </c>
      <c r="F302">
        <v>6.6463283610000001</v>
      </c>
      <c r="G302">
        <v>87243.753779999999</v>
      </c>
      <c r="H302">
        <v>5</v>
      </c>
      <c r="I302">
        <f>0.021</f>
        <v>2.1000000000000001E-2</v>
      </c>
      <c r="J302">
        <f t="shared" si="28"/>
        <v>4.8949999999999992E-3</v>
      </c>
      <c r="K302">
        <v>0.1</v>
      </c>
      <c r="L302">
        <f t="shared" si="27"/>
        <v>2.1210941970000001</v>
      </c>
      <c r="M302">
        <f t="shared" si="29"/>
        <v>204.29009193054139</v>
      </c>
      <c r="N302" s="5">
        <f t="shared" si="26"/>
        <v>433.31852849846791</v>
      </c>
      <c r="O302" s="19">
        <v>26.98</v>
      </c>
      <c r="P302">
        <f t="shared" si="30"/>
        <v>1.6060731226777907</v>
      </c>
      <c r="Q302">
        <v>3</v>
      </c>
      <c r="R302">
        <f t="shared" si="31"/>
        <v>4.8182193680333718</v>
      </c>
    </row>
    <row r="303" spans="1:18">
      <c r="A303" t="s">
        <v>24</v>
      </c>
      <c r="B303" t="s">
        <v>11</v>
      </c>
      <c r="C303">
        <v>7.8003172149999997</v>
      </c>
      <c r="D303">
        <v>0.50215760320000002</v>
      </c>
      <c r="E303" t="s">
        <v>8</v>
      </c>
      <c r="F303">
        <v>6.4376561790000002</v>
      </c>
      <c r="G303">
        <v>43502.517910000002</v>
      </c>
      <c r="H303">
        <v>5</v>
      </c>
      <c r="I303">
        <f>0.021</f>
        <v>2.1000000000000001E-2</v>
      </c>
      <c r="J303">
        <f t="shared" si="28"/>
        <v>4.8949999999999992E-3</v>
      </c>
      <c r="K303">
        <v>0.1</v>
      </c>
      <c r="L303">
        <f t="shared" si="27"/>
        <v>0.7800317215</v>
      </c>
      <c r="M303">
        <f t="shared" si="29"/>
        <v>204.29009193054139</v>
      </c>
      <c r="N303" s="5">
        <f t="shared" si="26"/>
        <v>159.35275209397346</v>
      </c>
      <c r="O303" s="19">
        <v>40.081000000000003</v>
      </c>
      <c r="P303">
        <f t="shared" si="30"/>
        <v>0.39757678724077111</v>
      </c>
      <c r="Q303">
        <v>2</v>
      </c>
      <c r="R303">
        <f t="shared" si="31"/>
        <v>0.79515357448154222</v>
      </c>
    </row>
    <row r="304" spans="1:18">
      <c r="A304" t="s">
        <v>24</v>
      </c>
      <c r="B304" t="s">
        <v>12</v>
      </c>
      <c r="C304">
        <v>4.0033303309999999</v>
      </c>
      <c r="D304">
        <v>0.20792473910000001</v>
      </c>
      <c r="E304" t="s">
        <v>8</v>
      </c>
      <c r="F304">
        <v>5.1937942130000003</v>
      </c>
      <c r="G304">
        <v>17777.23317</v>
      </c>
      <c r="H304">
        <v>5</v>
      </c>
      <c r="I304">
        <f>0.021</f>
        <v>2.1000000000000001E-2</v>
      </c>
      <c r="J304">
        <f t="shared" si="28"/>
        <v>4.8949999999999992E-3</v>
      </c>
      <c r="K304">
        <v>0.1</v>
      </c>
      <c r="L304">
        <f t="shared" si="27"/>
        <v>0.40033303310000001</v>
      </c>
      <c r="M304">
        <f t="shared" si="29"/>
        <v>204.29009193054139</v>
      </c>
      <c r="N304" s="5">
        <f t="shared" si="26"/>
        <v>81.784072134831476</v>
      </c>
      <c r="O304" s="19">
        <v>39.1</v>
      </c>
      <c r="P304">
        <f t="shared" si="30"/>
        <v>0.20916642489726719</v>
      </c>
      <c r="Q304">
        <v>1</v>
      </c>
      <c r="R304">
        <f t="shared" si="31"/>
        <v>0.20916642489726719</v>
      </c>
    </row>
    <row r="305" spans="1:18">
      <c r="A305" t="s">
        <v>24</v>
      </c>
      <c r="B305" t="s">
        <v>14</v>
      </c>
      <c r="C305">
        <v>1.4744791500000001</v>
      </c>
      <c r="D305">
        <v>0.1048928205</v>
      </c>
      <c r="E305" t="s">
        <v>8</v>
      </c>
      <c r="F305">
        <v>7.1138897060000001</v>
      </c>
      <c r="G305">
        <v>37799.189149999998</v>
      </c>
      <c r="H305">
        <v>5</v>
      </c>
      <c r="I305">
        <f>0.021</f>
        <v>2.1000000000000001E-2</v>
      </c>
      <c r="J305">
        <f t="shared" si="28"/>
        <v>4.8949999999999992E-3</v>
      </c>
      <c r="K305">
        <v>0.1</v>
      </c>
      <c r="L305">
        <f t="shared" si="27"/>
        <v>0.14744791500000001</v>
      </c>
      <c r="M305">
        <f t="shared" si="29"/>
        <v>204.29009193054139</v>
      </c>
      <c r="N305" s="5">
        <f t="shared" si="26"/>
        <v>30.122148110316655</v>
      </c>
      <c r="O305" s="19">
        <v>24.3</v>
      </c>
      <c r="P305">
        <f t="shared" si="30"/>
        <v>0.12395945724410146</v>
      </c>
      <c r="Q305">
        <v>2</v>
      </c>
      <c r="R305">
        <f t="shared" si="31"/>
        <v>0.24791891448820291</v>
      </c>
    </row>
    <row r="306" spans="1:18">
      <c r="A306" t="s">
        <v>24</v>
      </c>
      <c r="B306" t="s">
        <v>15</v>
      </c>
      <c r="C306">
        <v>1.407569683</v>
      </c>
      <c r="D306">
        <v>0.1069610906</v>
      </c>
      <c r="E306" t="s">
        <v>8</v>
      </c>
      <c r="F306">
        <v>7.5989907929999996</v>
      </c>
      <c r="G306">
        <v>18657.479520000001</v>
      </c>
      <c r="H306">
        <v>5</v>
      </c>
      <c r="I306">
        <f>0.021</f>
        <v>2.1000000000000001E-2</v>
      </c>
      <c r="J306">
        <f t="shared" si="28"/>
        <v>4.8949999999999992E-3</v>
      </c>
      <c r="K306">
        <v>0.1</v>
      </c>
      <c r="L306">
        <f t="shared" si="27"/>
        <v>0.14075696830000001</v>
      </c>
      <c r="M306">
        <f t="shared" si="29"/>
        <v>204.29009193054139</v>
      </c>
      <c r="N306" s="5">
        <f t="shared" si="26"/>
        <v>28.755253993871303</v>
      </c>
      <c r="O306" s="18">
        <v>22.99</v>
      </c>
      <c r="P306">
        <f t="shared" si="30"/>
        <v>0.12507722485372466</v>
      </c>
      <c r="Q306">
        <v>1</v>
      </c>
      <c r="R306">
        <f t="shared" si="31"/>
        <v>0.12507722485372466</v>
      </c>
    </row>
    <row r="307" spans="1:18">
      <c r="A307" t="s">
        <v>25</v>
      </c>
      <c r="B307" t="s">
        <v>7</v>
      </c>
      <c r="C307">
        <v>13.64280656</v>
      </c>
      <c r="D307">
        <v>0.15960275739999999</v>
      </c>
      <c r="E307" t="s">
        <v>8</v>
      </c>
      <c r="F307">
        <v>1.169867481</v>
      </c>
      <c r="G307">
        <v>36633.580690000003</v>
      </c>
      <c r="H307">
        <v>5</v>
      </c>
      <c r="I307">
        <f>0.016</f>
        <v>1.6E-2</v>
      </c>
      <c r="J307">
        <f t="shared" si="28"/>
        <v>4.9199999999999999E-3</v>
      </c>
      <c r="K307">
        <v>0.1</v>
      </c>
      <c r="L307">
        <f t="shared" si="27"/>
        <v>1.364280656</v>
      </c>
      <c r="M307">
        <f t="shared" si="29"/>
        <v>203.2520325203252</v>
      </c>
      <c r="N307" s="5">
        <f t="shared" si="26"/>
        <v>277.29281626016262</v>
      </c>
      <c r="O307" s="19">
        <v>26.98</v>
      </c>
      <c r="P307">
        <f t="shared" si="30"/>
        <v>1.0277717429954136</v>
      </c>
      <c r="Q307">
        <v>3</v>
      </c>
      <c r="R307">
        <f t="shared" si="31"/>
        <v>3.0833152289862409</v>
      </c>
    </row>
    <row r="308" spans="1:18">
      <c r="A308" t="s">
        <v>25</v>
      </c>
      <c r="B308" t="s">
        <v>11</v>
      </c>
      <c r="C308">
        <v>4.5318398269999998</v>
      </c>
      <c r="D308">
        <v>1.87459718E-2</v>
      </c>
      <c r="E308" t="s">
        <v>8</v>
      </c>
      <c r="F308">
        <v>0.41365036090000001</v>
      </c>
      <c r="G308">
        <v>25274.157169999999</v>
      </c>
      <c r="H308">
        <v>5</v>
      </c>
      <c r="I308">
        <f>0.016</f>
        <v>1.6E-2</v>
      </c>
      <c r="J308">
        <f t="shared" si="28"/>
        <v>4.9199999999999999E-3</v>
      </c>
      <c r="K308">
        <v>0.1</v>
      </c>
      <c r="L308">
        <f t="shared" si="27"/>
        <v>0.45318398269999999</v>
      </c>
      <c r="M308">
        <f t="shared" si="29"/>
        <v>203.2520325203252</v>
      </c>
      <c r="N308" s="5">
        <f t="shared" si="26"/>
        <v>92.110565589430891</v>
      </c>
      <c r="O308" s="19">
        <v>40.081000000000003</v>
      </c>
      <c r="P308">
        <f t="shared" si="30"/>
        <v>0.22981104660420373</v>
      </c>
      <c r="Q308">
        <v>2</v>
      </c>
      <c r="R308">
        <f t="shared" si="31"/>
        <v>0.45962209320840747</v>
      </c>
    </row>
    <row r="309" spans="1:18">
      <c r="A309" t="s">
        <v>25</v>
      </c>
      <c r="B309" t="s">
        <v>12</v>
      </c>
      <c r="C309">
        <v>1.4395277070000001</v>
      </c>
      <c r="D309">
        <v>1.271210127E-2</v>
      </c>
      <c r="E309" t="s">
        <v>8</v>
      </c>
      <c r="F309">
        <v>0.88307444199999996</v>
      </c>
      <c r="G309">
        <v>6392.3827389999997</v>
      </c>
      <c r="H309">
        <v>5</v>
      </c>
      <c r="I309">
        <f>0.016</f>
        <v>1.6E-2</v>
      </c>
      <c r="J309">
        <f t="shared" si="28"/>
        <v>4.9199999999999999E-3</v>
      </c>
      <c r="K309">
        <v>0.1</v>
      </c>
      <c r="L309">
        <f t="shared" si="27"/>
        <v>0.14395277070000001</v>
      </c>
      <c r="M309">
        <f t="shared" si="29"/>
        <v>203.2520325203252</v>
      </c>
      <c r="N309" s="5">
        <f t="shared" si="26"/>
        <v>29.258693231707319</v>
      </c>
      <c r="O309" s="19">
        <v>39.1</v>
      </c>
      <c r="P309">
        <f t="shared" si="30"/>
        <v>7.4830417472397243E-2</v>
      </c>
      <c r="Q309">
        <v>1</v>
      </c>
      <c r="R309">
        <f t="shared" si="31"/>
        <v>7.4830417472397243E-2</v>
      </c>
    </row>
    <row r="310" spans="1:18">
      <c r="A310" t="s">
        <v>25</v>
      </c>
      <c r="B310" t="s">
        <v>14</v>
      </c>
      <c r="C310">
        <v>0.62351658750000005</v>
      </c>
      <c r="D310">
        <v>2.7843553839999998E-3</v>
      </c>
      <c r="E310" t="s">
        <v>8</v>
      </c>
      <c r="F310">
        <v>0.44655674610000001</v>
      </c>
      <c r="G310">
        <v>15984.235119999999</v>
      </c>
      <c r="H310">
        <v>5</v>
      </c>
      <c r="I310">
        <f>0.016</f>
        <v>1.6E-2</v>
      </c>
      <c r="J310">
        <f t="shared" si="28"/>
        <v>4.9199999999999999E-3</v>
      </c>
      <c r="K310">
        <v>0.1</v>
      </c>
      <c r="L310">
        <f t="shared" si="27"/>
        <v>6.2351658750000011E-2</v>
      </c>
      <c r="M310">
        <f t="shared" si="29"/>
        <v>203.2520325203252</v>
      </c>
      <c r="N310" s="5">
        <f t="shared" si="26"/>
        <v>12.673101371951221</v>
      </c>
      <c r="O310" s="19">
        <v>24.3</v>
      </c>
      <c r="P310">
        <f t="shared" si="30"/>
        <v>5.2152680543009138E-2</v>
      </c>
      <c r="Q310">
        <v>2</v>
      </c>
      <c r="R310">
        <f t="shared" si="31"/>
        <v>0.10430536108601828</v>
      </c>
    </row>
    <row r="311" spans="1:18">
      <c r="A311" t="s">
        <v>25</v>
      </c>
      <c r="B311" t="s">
        <v>15</v>
      </c>
      <c r="C311">
        <v>1.2886503490000001</v>
      </c>
      <c r="D311">
        <v>2.309465304E-2</v>
      </c>
      <c r="E311" t="s">
        <v>8</v>
      </c>
      <c r="F311">
        <v>1.7921582110000001</v>
      </c>
      <c r="G311">
        <v>17081.191640000001</v>
      </c>
      <c r="H311">
        <v>5</v>
      </c>
      <c r="I311">
        <f>0.016</f>
        <v>1.6E-2</v>
      </c>
      <c r="J311">
        <f t="shared" si="28"/>
        <v>4.9199999999999999E-3</v>
      </c>
      <c r="K311">
        <v>0.1</v>
      </c>
      <c r="L311">
        <f t="shared" si="27"/>
        <v>0.12886503490000001</v>
      </c>
      <c r="M311">
        <f t="shared" si="29"/>
        <v>203.2520325203252</v>
      </c>
      <c r="N311" s="5">
        <f t="shared" si="26"/>
        <v>26.192080264227645</v>
      </c>
      <c r="O311" s="18">
        <v>22.99</v>
      </c>
      <c r="P311">
        <f t="shared" si="30"/>
        <v>0.11392814382004195</v>
      </c>
      <c r="Q311">
        <v>1</v>
      </c>
      <c r="R311">
        <f t="shared" si="31"/>
        <v>0.11392814382004195</v>
      </c>
    </row>
    <row r="312" spans="1:18">
      <c r="A312" t="s">
        <v>38</v>
      </c>
      <c r="B312" t="s">
        <v>7</v>
      </c>
      <c r="C312">
        <v>15.315591380000001</v>
      </c>
      <c r="D312">
        <v>0.1150260276</v>
      </c>
      <c r="E312" t="s">
        <v>8</v>
      </c>
      <c r="F312">
        <v>0.75103876010000004</v>
      </c>
      <c r="G312">
        <v>41125.332269999999</v>
      </c>
      <c r="H312">
        <v>5</v>
      </c>
      <c r="I312">
        <f>0.021</f>
        <v>2.1000000000000001E-2</v>
      </c>
      <c r="J312">
        <f t="shared" si="28"/>
        <v>4.8949999999999992E-3</v>
      </c>
      <c r="K312">
        <v>0.1</v>
      </c>
      <c r="L312">
        <f t="shared" si="27"/>
        <v>1.5315591380000002</v>
      </c>
      <c r="M312">
        <f t="shared" si="29"/>
        <v>204.29009193054139</v>
      </c>
      <c r="N312" s="5">
        <f t="shared" si="26"/>
        <v>312.88235709908076</v>
      </c>
      <c r="O312" s="19">
        <v>26.98</v>
      </c>
      <c r="P312">
        <f t="shared" si="30"/>
        <v>1.1596825689365484</v>
      </c>
      <c r="Q312">
        <v>3</v>
      </c>
      <c r="R312">
        <f t="shared" si="31"/>
        <v>3.479047706809645</v>
      </c>
    </row>
    <row r="313" spans="1:18">
      <c r="A313" t="s">
        <v>38</v>
      </c>
      <c r="B313" t="s">
        <v>10</v>
      </c>
      <c r="C313">
        <v>17.25696486</v>
      </c>
      <c r="D313">
        <v>0.20919294969999999</v>
      </c>
      <c r="E313" t="s">
        <v>8</v>
      </c>
      <c r="F313">
        <v>1.2122233039999999</v>
      </c>
      <c r="G313">
        <v>131618.25539999999</v>
      </c>
      <c r="H313">
        <v>5</v>
      </c>
      <c r="I313">
        <f>0.021</f>
        <v>2.1000000000000001E-2</v>
      </c>
      <c r="J313">
        <f t="shared" si="28"/>
        <v>4.8949999999999992E-3</v>
      </c>
      <c r="K313">
        <v>0.1</v>
      </c>
      <c r="L313">
        <f t="shared" si="27"/>
        <v>1.7256964860000001</v>
      </c>
      <c r="M313">
        <f t="shared" si="29"/>
        <v>204.29009193054139</v>
      </c>
      <c r="N313" s="5">
        <f t="shared" si="26"/>
        <v>352.54269376915227</v>
      </c>
      <c r="O313" s="19">
        <v>40.081000000000003</v>
      </c>
      <c r="P313">
        <f t="shared" si="30"/>
        <v>0.87957559384534378</v>
      </c>
      <c r="Q313">
        <v>2</v>
      </c>
      <c r="R313">
        <f t="shared" si="31"/>
        <v>1.7591511876906876</v>
      </c>
    </row>
    <row r="314" spans="1:18">
      <c r="A314" t="s">
        <v>38</v>
      </c>
      <c r="B314" t="s">
        <v>12</v>
      </c>
      <c r="C314">
        <v>3.5548085500000002</v>
      </c>
      <c r="D314">
        <v>3.29717603E-2</v>
      </c>
      <c r="E314" t="s">
        <v>8</v>
      </c>
      <c r="F314">
        <v>0.92752562719999998</v>
      </c>
      <c r="G314">
        <v>15785.522360000001</v>
      </c>
      <c r="H314">
        <v>5</v>
      </c>
      <c r="I314">
        <f>0.021</f>
        <v>2.1000000000000001E-2</v>
      </c>
      <c r="J314">
        <f t="shared" si="28"/>
        <v>4.8949999999999992E-3</v>
      </c>
      <c r="K314">
        <v>0.1</v>
      </c>
      <c r="L314">
        <f t="shared" si="27"/>
        <v>0.35548085500000004</v>
      </c>
      <c r="M314">
        <f t="shared" si="29"/>
        <v>204.29009193054139</v>
      </c>
      <c r="N314" s="5">
        <f t="shared" si="26"/>
        <v>72.621216547497468</v>
      </c>
      <c r="O314" s="19">
        <v>39.1</v>
      </c>
      <c r="P314">
        <f t="shared" si="30"/>
        <v>0.18573201163042832</v>
      </c>
      <c r="Q314">
        <v>1</v>
      </c>
      <c r="R314">
        <f t="shared" si="31"/>
        <v>0.18573201163042832</v>
      </c>
    </row>
    <row r="315" spans="1:18">
      <c r="A315" t="s">
        <v>38</v>
      </c>
      <c r="B315" t="s">
        <v>14</v>
      </c>
      <c r="C315">
        <v>2.5921689809999999</v>
      </c>
      <c r="D315">
        <v>1.6034518130000001E-2</v>
      </c>
      <c r="E315" t="s">
        <v>8</v>
      </c>
      <c r="F315">
        <v>0.61857534169999995</v>
      </c>
      <c r="G315">
        <v>66451.862410000002</v>
      </c>
      <c r="H315">
        <v>5</v>
      </c>
      <c r="I315">
        <f>0.021</f>
        <v>2.1000000000000001E-2</v>
      </c>
      <c r="J315">
        <f t="shared" si="28"/>
        <v>4.8949999999999992E-3</v>
      </c>
      <c r="K315">
        <v>0.1</v>
      </c>
      <c r="L315">
        <f t="shared" si="27"/>
        <v>0.25921689809999998</v>
      </c>
      <c r="M315">
        <f t="shared" si="29"/>
        <v>204.29009193054139</v>
      </c>
      <c r="N315" s="5">
        <f t="shared" si="26"/>
        <v>52.95544394279878</v>
      </c>
      <c r="O315" s="19">
        <v>24.3</v>
      </c>
      <c r="P315">
        <f t="shared" si="30"/>
        <v>0.21792363762468636</v>
      </c>
      <c r="Q315">
        <v>2</v>
      </c>
      <c r="R315">
        <f t="shared" si="31"/>
        <v>0.43584727524937272</v>
      </c>
    </row>
    <row r="316" spans="1:18">
      <c r="A316" t="s">
        <v>38</v>
      </c>
      <c r="B316" t="s">
        <v>15</v>
      </c>
      <c r="C316">
        <v>1.813781635</v>
      </c>
      <c r="D316">
        <v>2.8581849039999999E-2</v>
      </c>
      <c r="E316" t="s">
        <v>8</v>
      </c>
      <c r="F316">
        <v>1.5758153290000001</v>
      </c>
      <c r="G316">
        <v>24041.86032</v>
      </c>
      <c r="H316">
        <v>5</v>
      </c>
      <c r="I316">
        <f>0.021</f>
        <v>2.1000000000000001E-2</v>
      </c>
      <c r="J316">
        <f t="shared" si="28"/>
        <v>4.8949999999999992E-3</v>
      </c>
      <c r="K316">
        <v>0.1</v>
      </c>
      <c r="L316">
        <f t="shared" si="27"/>
        <v>0.18137816350000002</v>
      </c>
      <c r="M316">
        <f t="shared" si="29"/>
        <v>204.29009193054139</v>
      </c>
      <c r="N316" s="5">
        <f t="shared" si="26"/>
        <v>37.053761695607776</v>
      </c>
      <c r="O316" s="18">
        <v>22.99</v>
      </c>
      <c r="P316">
        <f t="shared" si="30"/>
        <v>0.16117338710573195</v>
      </c>
      <c r="Q316">
        <v>1</v>
      </c>
      <c r="R316">
        <f t="shared" si="31"/>
        <v>0.16117338710573195</v>
      </c>
    </row>
    <row r="317" spans="1:18">
      <c r="A317" t="s">
        <v>39</v>
      </c>
      <c r="B317" t="s">
        <v>9</v>
      </c>
      <c r="C317">
        <v>7.6930064370000002</v>
      </c>
      <c r="D317">
        <v>3.039790094E-2</v>
      </c>
      <c r="E317" t="s">
        <v>8</v>
      </c>
      <c r="F317">
        <v>0.39513681919999999</v>
      </c>
      <c r="G317">
        <v>31642.477760000002</v>
      </c>
      <c r="H317">
        <v>5</v>
      </c>
      <c r="I317">
        <f>0.016</f>
        <v>1.6E-2</v>
      </c>
      <c r="J317">
        <f t="shared" si="28"/>
        <v>4.9199999999999999E-3</v>
      </c>
      <c r="K317">
        <v>0.1</v>
      </c>
      <c r="L317">
        <f t="shared" si="27"/>
        <v>0.76930064370000006</v>
      </c>
      <c r="M317">
        <f t="shared" si="29"/>
        <v>203.2520325203252</v>
      </c>
      <c r="N317" s="5">
        <f t="shared" si="26"/>
        <v>156.36191945121953</v>
      </c>
      <c r="O317" s="19">
        <v>26.98</v>
      </c>
      <c r="P317">
        <f t="shared" si="30"/>
        <v>0.57954751464499454</v>
      </c>
      <c r="Q317">
        <v>3</v>
      </c>
      <c r="R317">
        <f t="shared" si="31"/>
        <v>1.7386425439349837</v>
      </c>
    </row>
    <row r="318" spans="1:18">
      <c r="A318" t="s">
        <v>39</v>
      </c>
      <c r="B318" t="s">
        <v>10</v>
      </c>
      <c r="C318">
        <v>6.0939053220000003</v>
      </c>
      <c r="D318">
        <v>1.279216345E-2</v>
      </c>
      <c r="E318" t="s">
        <v>8</v>
      </c>
      <c r="F318">
        <v>0.20991733169999999</v>
      </c>
      <c r="G318">
        <v>46477.998520000001</v>
      </c>
      <c r="H318">
        <v>5</v>
      </c>
      <c r="I318">
        <f>0.016</f>
        <v>1.6E-2</v>
      </c>
      <c r="J318">
        <f t="shared" si="28"/>
        <v>4.9199999999999999E-3</v>
      </c>
      <c r="K318">
        <v>0.1</v>
      </c>
      <c r="L318">
        <f t="shared" si="27"/>
        <v>0.60939053220000006</v>
      </c>
      <c r="M318">
        <f t="shared" si="29"/>
        <v>203.2520325203252</v>
      </c>
      <c r="N318" s="5">
        <f t="shared" si="26"/>
        <v>123.8598642682927</v>
      </c>
      <c r="O318" s="19">
        <v>40.081000000000003</v>
      </c>
      <c r="P318">
        <f t="shared" si="30"/>
        <v>0.30902388729895136</v>
      </c>
      <c r="Q318">
        <v>2</v>
      </c>
      <c r="R318">
        <f t="shared" si="31"/>
        <v>0.61804777459790272</v>
      </c>
    </row>
    <row r="319" spans="1:18">
      <c r="A319" t="s">
        <v>39</v>
      </c>
      <c r="B319" t="s">
        <v>12</v>
      </c>
      <c r="C319">
        <v>1.346945252</v>
      </c>
      <c r="D319">
        <v>2.260949713E-2</v>
      </c>
      <c r="E319" t="s">
        <v>8</v>
      </c>
      <c r="F319">
        <v>1.6785758070000001</v>
      </c>
      <c r="G319">
        <v>5981.2600579999998</v>
      </c>
      <c r="H319">
        <v>5</v>
      </c>
      <c r="I319">
        <f>0.016</f>
        <v>1.6E-2</v>
      </c>
      <c r="J319">
        <f t="shared" si="28"/>
        <v>4.9199999999999999E-3</v>
      </c>
      <c r="K319">
        <v>0.1</v>
      </c>
      <c r="L319">
        <f t="shared" si="27"/>
        <v>0.1346945252</v>
      </c>
      <c r="M319">
        <f t="shared" si="29"/>
        <v>203.2520325203252</v>
      </c>
      <c r="N319" s="5">
        <f t="shared" si="26"/>
        <v>27.376936016260164</v>
      </c>
      <c r="O319" s="19">
        <v>39.1</v>
      </c>
      <c r="P319">
        <f t="shared" si="30"/>
        <v>7.0017739172020879E-2</v>
      </c>
      <c r="Q319">
        <v>1</v>
      </c>
      <c r="R319">
        <f t="shared" si="31"/>
        <v>7.0017739172020879E-2</v>
      </c>
    </row>
    <row r="320" spans="1:18">
      <c r="A320" t="s">
        <v>39</v>
      </c>
      <c r="B320" t="s">
        <v>14</v>
      </c>
      <c r="C320">
        <v>0.84272501479999995</v>
      </c>
      <c r="D320">
        <v>1.079717264E-2</v>
      </c>
      <c r="E320" t="s">
        <v>8</v>
      </c>
      <c r="F320">
        <v>1.2812213299999999</v>
      </c>
      <c r="G320">
        <v>21603.77936</v>
      </c>
      <c r="H320">
        <v>5</v>
      </c>
      <c r="I320">
        <f>0.016</f>
        <v>1.6E-2</v>
      </c>
      <c r="J320">
        <f t="shared" si="28"/>
        <v>4.9199999999999999E-3</v>
      </c>
      <c r="K320">
        <v>0.1</v>
      </c>
      <c r="L320">
        <f t="shared" si="27"/>
        <v>8.4272501479999998E-2</v>
      </c>
      <c r="M320">
        <f t="shared" si="29"/>
        <v>203.2520325203252</v>
      </c>
      <c r="N320" s="5">
        <f t="shared" ref="N320:N331" si="32">L320*M320</f>
        <v>17.128557211382113</v>
      </c>
      <c r="O320" s="19">
        <v>24.3</v>
      </c>
      <c r="P320">
        <f t="shared" si="30"/>
        <v>7.0487889758774125E-2</v>
      </c>
      <c r="Q320">
        <v>2</v>
      </c>
      <c r="R320">
        <f t="shared" si="31"/>
        <v>0.14097577951754825</v>
      </c>
    </row>
    <row r="321" spans="1:18">
      <c r="A321" t="s">
        <v>39</v>
      </c>
      <c r="B321" t="s">
        <v>15</v>
      </c>
      <c r="C321">
        <v>1.0226676509999999</v>
      </c>
      <c r="D321">
        <v>5.3500231269999997E-3</v>
      </c>
      <c r="E321" t="s">
        <v>8</v>
      </c>
      <c r="F321">
        <v>0.52314386989999995</v>
      </c>
      <c r="G321">
        <v>13555.56388</v>
      </c>
      <c r="H321">
        <v>5</v>
      </c>
      <c r="I321">
        <f>0.016</f>
        <v>1.6E-2</v>
      </c>
      <c r="J321">
        <f t="shared" si="28"/>
        <v>4.9199999999999999E-3</v>
      </c>
      <c r="K321">
        <v>0.1</v>
      </c>
      <c r="L321">
        <f t="shared" si="27"/>
        <v>0.10226676509999999</v>
      </c>
      <c r="M321">
        <f t="shared" si="29"/>
        <v>203.2520325203252</v>
      </c>
      <c r="N321" s="5">
        <f t="shared" si="32"/>
        <v>20.785927865853655</v>
      </c>
      <c r="O321" s="18">
        <v>22.99</v>
      </c>
      <c r="P321">
        <f t="shared" si="30"/>
        <v>9.041290937735387E-2</v>
      </c>
      <c r="Q321">
        <v>1</v>
      </c>
      <c r="R321">
        <f t="shared" si="31"/>
        <v>9.041290937735387E-2</v>
      </c>
    </row>
    <row r="322" spans="1:18">
      <c r="A322" t="s">
        <v>35</v>
      </c>
      <c r="B322" t="s">
        <v>7</v>
      </c>
      <c r="C322">
        <v>8.1253657990000008</v>
      </c>
      <c r="D322">
        <v>0.29441302520000001</v>
      </c>
      <c r="E322" t="s">
        <v>8</v>
      </c>
      <c r="F322">
        <v>3.6233817959999999</v>
      </c>
      <c r="G322">
        <v>21818.182529999998</v>
      </c>
      <c r="H322">
        <v>5</v>
      </c>
      <c r="I322">
        <f>0.021</f>
        <v>2.1000000000000001E-2</v>
      </c>
      <c r="J322">
        <f t="shared" si="28"/>
        <v>4.8949999999999992E-3</v>
      </c>
      <c r="K322">
        <v>0.1</v>
      </c>
      <c r="L322">
        <f t="shared" ref="L322:L331" si="33">C322*K322</f>
        <v>0.81253657990000017</v>
      </c>
      <c r="M322">
        <f t="shared" ref="M322:M331" si="34">1/J322</f>
        <v>204.29009193054139</v>
      </c>
      <c r="N322" s="5">
        <f t="shared" si="32"/>
        <v>165.99317260469871</v>
      </c>
      <c r="O322" s="19">
        <v>26.98</v>
      </c>
      <c r="P322">
        <f t="shared" si="30"/>
        <v>0.61524526539917979</v>
      </c>
      <c r="Q322">
        <v>3</v>
      </c>
      <c r="R322">
        <f t="shared" si="31"/>
        <v>1.8457357961975394</v>
      </c>
    </row>
    <row r="323" spans="1:18">
      <c r="A323" t="s">
        <v>35</v>
      </c>
      <c r="B323" t="s">
        <v>11</v>
      </c>
      <c r="C323">
        <v>37.212829220000003</v>
      </c>
      <c r="D323">
        <v>1.0771336579999999</v>
      </c>
      <c r="E323" t="s">
        <v>8</v>
      </c>
      <c r="F323">
        <v>2.8945223470000001</v>
      </c>
      <c r="G323">
        <v>207536.65839999999</v>
      </c>
      <c r="H323">
        <v>5</v>
      </c>
      <c r="I323">
        <f>0.021</f>
        <v>2.1000000000000001E-2</v>
      </c>
      <c r="J323">
        <f t="shared" ref="J323:J331" si="35">(H323-(H323*I323))/1000</f>
        <v>4.8949999999999992E-3</v>
      </c>
      <c r="K323">
        <v>0.1</v>
      </c>
      <c r="L323">
        <f t="shared" si="33"/>
        <v>3.7212829220000003</v>
      </c>
      <c r="M323">
        <f t="shared" si="34"/>
        <v>204.29009193054139</v>
      </c>
      <c r="N323" s="5">
        <f t="shared" si="32"/>
        <v>760.22123023493373</v>
      </c>
      <c r="O323" s="19">
        <v>40.081000000000003</v>
      </c>
      <c r="P323">
        <f t="shared" ref="P323:P331" si="36">(N323*100)/(1000*O323)</f>
        <v>1.8967122333148718</v>
      </c>
      <c r="Q323">
        <v>2</v>
      </c>
      <c r="R323">
        <f t="shared" ref="R323:R331" si="37">P323*Q323</f>
        <v>3.7934244666297436</v>
      </c>
    </row>
    <row r="324" spans="1:18">
      <c r="A324" t="s">
        <v>35</v>
      </c>
      <c r="B324" t="s">
        <v>12</v>
      </c>
      <c r="C324">
        <v>1.902879008</v>
      </c>
      <c r="D324">
        <v>7.7056784589999996E-2</v>
      </c>
      <c r="E324" t="s">
        <v>8</v>
      </c>
      <c r="F324">
        <v>4.0494841900000003</v>
      </c>
      <c r="G324">
        <v>8449.9456759999994</v>
      </c>
      <c r="H324">
        <v>5</v>
      </c>
      <c r="I324">
        <f>0.021</f>
        <v>2.1000000000000001E-2</v>
      </c>
      <c r="J324">
        <f t="shared" si="35"/>
        <v>4.8949999999999992E-3</v>
      </c>
      <c r="K324">
        <v>0.1</v>
      </c>
      <c r="L324">
        <f t="shared" si="33"/>
        <v>0.19028790080000002</v>
      </c>
      <c r="M324">
        <f t="shared" si="34"/>
        <v>204.29009193054139</v>
      </c>
      <c r="N324" s="5">
        <f t="shared" si="32"/>
        <v>38.873932747701744</v>
      </c>
      <c r="O324" s="19">
        <v>39.1</v>
      </c>
      <c r="P324">
        <f t="shared" si="36"/>
        <v>9.9421822884147679E-2</v>
      </c>
      <c r="Q324">
        <v>1</v>
      </c>
      <c r="R324">
        <f t="shared" si="37"/>
        <v>9.9421822884147679E-2</v>
      </c>
    </row>
    <row r="325" spans="1:18">
      <c r="A325" t="s">
        <v>35</v>
      </c>
      <c r="B325" t="s">
        <v>13</v>
      </c>
      <c r="C325">
        <v>3.7222146220000001</v>
      </c>
      <c r="D325">
        <v>0.1211178272</v>
      </c>
      <c r="E325" t="s">
        <v>8</v>
      </c>
      <c r="F325">
        <v>3.2539184200000002</v>
      </c>
      <c r="G325">
        <v>3899.591864</v>
      </c>
      <c r="H325">
        <v>5</v>
      </c>
      <c r="I325">
        <f>0.021</f>
        <v>2.1000000000000001E-2</v>
      </c>
      <c r="J325">
        <f t="shared" si="35"/>
        <v>4.8949999999999992E-3</v>
      </c>
      <c r="K325">
        <v>0.1</v>
      </c>
      <c r="L325">
        <f t="shared" si="33"/>
        <v>0.37222146220000002</v>
      </c>
      <c r="M325">
        <f t="shared" si="34"/>
        <v>204.29009193054139</v>
      </c>
      <c r="N325" s="5">
        <f t="shared" si="32"/>
        <v>76.041156731358541</v>
      </c>
      <c r="O325" s="19">
        <v>24.3</v>
      </c>
      <c r="P325">
        <f t="shared" si="36"/>
        <v>0.3129265709109405</v>
      </c>
      <c r="Q325">
        <v>2</v>
      </c>
      <c r="R325">
        <f t="shared" si="37"/>
        <v>0.62585314182188101</v>
      </c>
    </row>
    <row r="326" spans="1:18">
      <c r="A326" t="s">
        <v>35</v>
      </c>
      <c r="B326" t="s">
        <v>15</v>
      </c>
      <c r="C326">
        <v>1.502417347</v>
      </c>
      <c r="D326">
        <v>5.592399059E-2</v>
      </c>
      <c r="E326" t="s">
        <v>8</v>
      </c>
      <c r="F326">
        <v>3.7222673660000001</v>
      </c>
      <c r="G326">
        <v>19914.694960000001</v>
      </c>
      <c r="H326">
        <v>5</v>
      </c>
      <c r="I326">
        <f>0.021</f>
        <v>2.1000000000000001E-2</v>
      </c>
      <c r="J326">
        <f t="shared" si="35"/>
        <v>4.8949999999999992E-3</v>
      </c>
      <c r="K326">
        <v>0.1</v>
      </c>
      <c r="L326">
        <f t="shared" si="33"/>
        <v>0.15024173470000002</v>
      </c>
      <c r="M326">
        <f t="shared" si="34"/>
        <v>204.29009193054139</v>
      </c>
      <c r="N326" s="5">
        <f t="shared" si="32"/>
        <v>30.692897793667015</v>
      </c>
      <c r="O326" s="18">
        <v>22.99</v>
      </c>
      <c r="P326">
        <f t="shared" si="36"/>
        <v>0.1335054275496608</v>
      </c>
      <c r="Q326">
        <v>1</v>
      </c>
      <c r="R326">
        <f t="shared" si="37"/>
        <v>0.1335054275496608</v>
      </c>
    </row>
    <row r="327" spans="1:18">
      <c r="A327" t="s">
        <v>81</v>
      </c>
      <c r="B327" t="s">
        <v>9</v>
      </c>
      <c r="C327">
        <v>5.6100301549999996</v>
      </c>
      <c r="D327">
        <v>5.2759668080000002E-2</v>
      </c>
      <c r="E327" t="s">
        <v>8</v>
      </c>
      <c r="F327">
        <v>0.94045248650000002</v>
      </c>
      <c r="G327">
        <v>23074.887019999998</v>
      </c>
      <c r="H327">
        <v>5</v>
      </c>
      <c r="I327">
        <f>0.016</f>
        <v>1.6E-2</v>
      </c>
      <c r="J327">
        <f t="shared" si="35"/>
        <v>4.9199999999999999E-3</v>
      </c>
      <c r="K327">
        <v>0.1</v>
      </c>
      <c r="L327">
        <f t="shared" si="33"/>
        <v>0.56100301549999998</v>
      </c>
      <c r="M327">
        <f t="shared" si="34"/>
        <v>203.2520325203252</v>
      </c>
      <c r="N327" s="5">
        <f t="shared" si="32"/>
        <v>114.0250031504065</v>
      </c>
      <c r="O327" s="19">
        <v>26.98</v>
      </c>
      <c r="P327">
        <f t="shared" si="36"/>
        <v>0.42262788417496849</v>
      </c>
      <c r="Q327">
        <v>3</v>
      </c>
      <c r="R327">
        <f t="shared" si="37"/>
        <v>1.2678836525249055</v>
      </c>
    </row>
    <row r="328" spans="1:18">
      <c r="A328" t="s">
        <v>81</v>
      </c>
      <c r="B328" t="s">
        <v>11</v>
      </c>
      <c r="C328">
        <v>5.8243432159999999</v>
      </c>
      <c r="D328">
        <v>4.8852790280000002E-2</v>
      </c>
      <c r="E328" t="s">
        <v>8</v>
      </c>
      <c r="F328">
        <v>0.83876908459999999</v>
      </c>
      <c r="G328">
        <v>32482.47322</v>
      </c>
      <c r="H328">
        <v>5</v>
      </c>
      <c r="I328">
        <f>0.016</f>
        <v>1.6E-2</v>
      </c>
      <c r="J328">
        <f t="shared" si="35"/>
        <v>4.9199999999999999E-3</v>
      </c>
      <c r="K328">
        <v>0.1</v>
      </c>
      <c r="L328">
        <f t="shared" si="33"/>
        <v>0.58243432159999997</v>
      </c>
      <c r="M328">
        <f t="shared" si="34"/>
        <v>203.2520325203252</v>
      </c>
      <c r="N328" s="5">
        <f t="shared" si="32"/>
        <v>118.38095967479674</v>
      </c>
      <c r="O328" s="19">
        <v>40.081000000000003</v>
      </c>
      <c r="P328">
        <f t="shared" si="36"/>
        <v>0.29535430671589219</v>
      </c>
      <c r="Q328">
        <v>2</v>
      </c>
      <c r="R328">
        <f t="shared" si="37"/>
        <v>0.59070861343178438</v>
      </c>
    </row>
    <row r="329" spans="1:18">
      <c r="A329" t="s">
        <v>81</v>
      </c>
      <c r="B329" t="s">
        <v>12</v>
      </c>
      <c r="C329">
        <v>0.9654684791</v>
      </c>
      <c r="D329">
        <v>9.9031385450000006E-3</v>
      </c>
      <c r="E329" t="s">
        <v>8</v>
      </c>
      <c r="F329">
        <v>1.0257340100000001</v>
      </c>
      <c r="G329">
        <v>4287.2700610000002</v>
      </c>
      <c r="H329">
        <v>5</v>
      </c>
      <c r="I329">
        <f>0.016</f>
        <v>1.6E-2</v>
      </c>
      <c r="J329">
        <f t="shared" si="35"/>
        <v>4.9199999999999999E-3</v>
      </c>
      <c r="K329">
        <v>0.1</v>
      </c>
      <c r="L329">
        <f t="shared" si="33"/>
        <v>9.6546847910000011E-2</v>
      </c>
      <c r="M329">
        <f t="shared" si="34"/>
        <v>203.2520325203252</v>
      </c>
      <c r="N329" s="5">
        <f t="shared" si="32"/>
        <v>19.623343071138212</v>
      </c>
      <c r="O329" s="19">
        <v>39.1</v>
      </c>
      <c r="P329">
        <f t="shared" si="36"/>
        <v>5.0187578187054251E-2</v>
      </c>
      <c r="Q329">
        <v>1</v>
      </c>
      <c r="R329">
        <f t="shared" si="37"/>
        <v>5.0187578187054251E-2</v>
      </c>
    </row>
    <row r="330" spans="1:18">
      <c r="A330" t="s">
        <v>81</v>
      </c>
      <c r="B330" t="s">
        <v>14</v>
      </c>
      <c r="C330">
        <v>0.9728609238</v>
      </c>
      <c r="D330">
        <v>1.246003723E-2</v>
      </c>
      <c r="E330" t="s">
        <v>8</v>
      </c>
      <c r="F330">
        <v>1.280762432</v>
      </c>
      <c r="G330">
        <v>24939.894240000001</v>
      </c>
      <c r="H330">
        <v>5</v>
      </c>
      <c r="I330">
        <f>0.016</f>
        <v>1.6E-2</v>
      </c>
      <c r="J330">
        <f t="shared" si="35"/>
        <v>4.9199999999999999E-3</v>
      </c>
      <c r="K330">
        <v>0.1</v>
      </c>
      <c r="L330">
        <f t="shared" si="33"/>
        <v>9.7286092380000008E-2</v>
      </c>
      <c r="M330">
        <f t="shared" si="34"/>
        <v>203.2520325203252</v>
      </c>
      <c r="N330" s="5">
        <f t="shared" si="32"/>
        <v>19.773596012195124</v>
      </c>
      <c r="O330" s="19">
        <v>24.3</v>
      </c>
      <c r="P330">
        <f t="shared" si="36"/>
        <v>8.1372823095453184E-2</v>
      </c>
      <c r="Q330">
        <v>2</v>
      </c>
      <c r="R330">
        <f t="shared" si="37"/>
        <v>0.16274564619090637</v>
      </c>
    </row>
    <row r="331" spans="1:18">
      <c r="A331" t="s">
        <v>81</v>
      </c>
      <c r="B331" t="s">
        <v>15</v>
      </c>
      <c r="C331">
        <v>0.76019308370000005</v>
      </c>
      <c r="D331">
        <v>5.6422163030000003E-3</v>
      </c>
      <c r="E331" t="s">
        <v>8</v>
      </c>
      <c r="F331">
        <v>0.74220831840000001</v>
      </c>
      <c r="G331">
        <v>10076.436760000001</v>
      </c>
      <c r="H331">
        <v>5</v>
      </c>
      <c r="I331">
        <f>0.016</f>
        <v>1.6E-2</v>
      </c>
      <c r="J331">
        <f t="shared" si="35"/>
        <v>4.9199999999999999E-3</v>
      </c>
      <c r="K331">
        <v>0.1</v>
      </c>
      <c r="L331">
        <f t="shared" si="33"/>
        <v>7.6019308370000011E-2</v>
      </c>
      <c r="M331">
        <f t="shared" si="34"/>
        <v>203.2520325203252</v>
      </c>
      <c r="N331" s="5">
        <f t="shared" si="32"/>
        <v>15.451078936991872</v>
      </c>
      <c r="O331" s="18">
        <v>22.99</v>
      </c>
      <c r="P331">
        <f t="shared" si="36"/>
        <v>6.720782486729826E-2</v>
      </c>
      <c r="Q331">
        <v>1</v>
      </c>
      <c r="R331">
        <f t="shared" si="37"/>
        <v>6.720782486729826E-2</v>
      </c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U13"/>
  <sheetViews>
    <sheetView topLeftCell="D1" workbookViewId="0">
      <selection activeCell="K14" sqref="K14"/>
    </sheetView>
  </sheetViews>
  <sheetFormatPr defaultRowHeight="12.75"/>
  <sheetData>
    <row r="1" spans="1:21">
      <c r="B1" t="s">
        <v>169</v>
      </c>
      <c r="C1" t="s">
        <v>170</v>
      </c>
      <c r="D1" t="s">
        <v>203</v>
      </c>
      <c r="F1" t="s">
        <v>172</v>
      </c>
      <c r="G1" t="s">
        <v>173</v>
      </c>
      <c r="H1" t="s">
        <v>174</v>
      </c>
      <c r="I1" t="s">
        <v>175</v>
      </c>
      <c r="J1" t="s">
        <v>171</v>
      </c>
      <c r="K1" t="s">
        <v>176</v>
      </c>
      <c r="M1" t="s">
        <v>169</v>
      </c>
      <c r="N1" t="s">
        <v>170</v>
      </c>
      <c r="O1" t="s">
        <v>171</v>
      </c>
      <c r="P1" t="s">
        <v>177</v>
      </c>
      <c r="Q1" t="s">
        <v>173</v>
      </c>
      <c r="R1" t="s">
        <v>174</v>
      </c>
      <c r="S1" t="s">
        <v>175</v>
      </c>
      <c r="T1" t="s">
        <v>171</v>
      </c>
      <c r="U1" t="s">
        <v>176</v>
      </c>
    </row>
    <row r="2" spans="1:21">
      <c r="B2">
        <v>278.60000000000002</v>
      </c>
      <c r="C2">
        <v>278.74</v>
      </c>
      <c r="D2">
        <f>B2-C2</f>
        <v>-0.13999999999998636</v>
      </c>
      <c r="F2" t="s">
        <v>178</v>
      </c>
      <c r="G2">
        <v>3.53</v>
      </c>
      <c r="H2">
        <v>24.31</v>
      </c>
      <c r="I2">
        <v>23.72</v>
      </c>
      <c r="J2">
        <f>(H2)-(I2)</f>
        <v>0.58999999999999986</v>
      </c>
      <c r="K2">
        <f>(J2)/(I2-G2)</f>
        <v>2.9222387320455668E-2</v>
      </c>
      <c r="M2">
        <v>430.36</v>
      </c>
      <c r="N2">
        <v>430.32</v>
      </c>
      <c r="O2">
        <f>M2-N2</f>
        <v>4.0000000000020464E-2</v>
      </c>
      <c r="P2" t="s">
        <v>179</v>
      </c>
      <c r="Q2">
        <v>3.61</v>
      </c>
      <c r="R2">
        <v>30.44</v>
      </c>
      <c r="S2">
        <v>29.72</v>
      </c>
      <c r="T2">
        <f>(R2)-(S2)</f>
        <v>0.72000000000000242</v>
      </c>
      <c r="U2">
        <f>T2/(S2-Q2)</f>
        <v>2.7575641516660376E-2</v>
      </c>
    </row>
    <row r="3" spans="1:21">
      <c r="B3">
        <v>526.95000000000005</v>
      </c>
      <c r="C3">
        <v>529.71</v>
      </c>
      <c r="D3">
        <f t="shared" ref="D3:D11" si="0">B3-C3</f>
        <v>-2.7599999999999909</v>
      </c>
      <c r="F3" t="s">
        <v>180</v>
      </c>
      <c r="G3">
        <v>3.5</v>
      </c>
      <c r="H3">
        <v>24.66</v>
      </c>
      <c r="I3">
        <v>24.21</v>
      </c>
      <c r="J3">
        <f t="shared" ref="J3:J11" si="1">(H3)-(I3)</f>
        <v>0.44999999999999929</v>
      </c>
      <c r="K3">
        <f t="shared" ref="K3:K12" si="2">(J3)/(I3-G3)</f>
        <v>2.1728633510381422E-2</v>
      </c>
      <c r="M3">
        <v>649.75</v>
      </c>
      <c r="N3">
        <v>649.79999999999995</v>
      </c>
      <c r="O3">
        <f t="shared" ref="O3:O11" si="3">M3-N3</f>
        <v>-4.9999999999954525E-2</v>
      </c>
      <c r="P3" t="s">
        <v>181</v>
      </c>
      <c r="Q3">
        <v>3.52</v>
      </c>
      <c r="R3">
        <v>24.47</v>
      </c>
      <c r="S3">
        <v>24.1</v>
      </c>
      <c r="T3">
        <f t="shared" ref="T3:T12" si="4">(R3)-(S3)</f>
        <v>0.36999999999999744</v>
      </c>
      <c r="U3">
        <f t="shared" ref="U3:U12" si="5">T3/(S3-Q3)</f>
        <v>1.7978620019436221E-2</v>
      </c>
    </row>
    <row r="4" spans="1:21">
      <c r="B4">
        <v>261.91000000000003</v>
      </c>
      <c r="C4">
        <v>261.93</v>
      </c>
      <c r="D4">
        <f t="shared" si="0"/>
        <v>-1.999999999998181E-2</v>
      </c>
      <c r="F4" t="s">
        <v>182</v>
      </c>
      <c r="G4">
        <v>3.52</v>
      </c>
      <c r="H4">
        <v>23.61</v>
      </c>
      <c r="I4">
        <v>23.14</v>
      </c>
      <c r="J4">
        <f t="shared" si="1"/>
        <v>0.46999999999999886</v>
      </c>
      <c r="K4">
        <f t="shared" si="2"/>
        <v>2.3955147808358758E-2</v>
      </c>
      <c r="M4">
        <v>476.97</v>
      </c>
      <c r="N4">
        <v>476.97</v>
      </c>
      <c r="O4">
        <f t="shared" si="3"/>
        <v>0</v>
      </c>
      <c r="P4" t="s">
        <v>183</v>
      </c>
      <c r="Q4">
        <v>3.59</v>
      </c>
      <c r="R4">
        <v>27.01</v>
      </c>
      <c r="S4">
        <v>26.64</v>
      </c>
      <c r="T4">
        <f t="shared" si="4"/>
        <v>0.37000000000000099</v>
      </c>
      <c r="U4">
        <f t="shared" si="5"/>
        <v>1.6052060737527157E-2</v>
      </c>
    </row>
    <row r="5" spans="1:21">
      <c r="B5">
        <v>227.53</v>
      </c>
      <c r="C5">
        <v>227.81</v>
      </c>
      <c r="D5">
        <f t="shared" si="0"/>
        <v>-0.28000000000000114</v>
      </c>
      <c r="F5" t="s">
        <v>183</v>
      </c>
      <c r="G5">
        <v>3.52</v>
      </c>
      <c r="H5">
        <v>36.68</v>
      </c>
      <c r="I5">
        <v>36.020000000000003</v>
      </c>
      <c r="J5">
        <f t="shared" si="1"/>
        <v>0.65999999999999659</v>
      </c>
      <c r="K5">
        <f t="shared" si="2"/>
        <v>2.0307692307692204E-2</v>
      </c>
      <c r="M5">
        <v>805.39</v>
      </c>
      <c r="N5">
        <v>805.3</v>
      </c>
      <c r="O5">
        <f t="shared" si="3"/>
        <v>9.0000000000031832E-2</v>
      </c>
      <c r="P5" t="s">
        <v>180</v>
      </c>
      <c r="Q5">
        <v>3.56</v>
      </c>
      <c r="R5">
        <v>29.8</v>
      </c>
      <c r="S5">
        <v>29.33</v>
      </c>
      <c r="T5">
        <f t="shared" si="4"/>
        <v>0.47000000000000242</v>
      </c>
      <c r="U5">
        <f t="shared" si="5"/>
        <v>1.8238261544431603E-2</v>
      </c>
    </row>
    <row r="6" spans="1:21">
      <c r="B6">
        <v>368.49</v>
      </c>
      <c r="C6">
        <v>368.82</v>
      </c>
      <c r="D6">
        <f t="shared" si="0"/>
        <v>-0.32999999999998408</v>
      </c>
      <c r="F6" t="s">
        <v>184</v>
      </c>
      <c r="G6">
        <v>3.59</v>
      </c>
      <c r="H6">
        <v>27.72</v>
      </c>
      <c r="I6">
        <v>27.51</v>
      </c>
      <c r="J6">
        <f t="shared" si="1"/>
        <v>0.2099999999999973</v>
      </c>
      <c r="K6">
        <f t="shared" si="2"/>
        <v>8.7792642140467093E-3</v>
      </c>
      <c r="M6">
        <v>428.73</v>
      </c>
      <c r="N6">
        <v>428.75</v>
      </c>
      <c r="O6">
        <f t="shared" si="3"/>
        <v>-1.999999999998181E-2</v>
      </c>
      <c r="P6" t="s">
        <v>185</v>
      </c>
      <c r="Q6">
        <v>3.57</v>
      </c>
      <c r="R6">
        <v>32.270000000000003</v>
      </c>
      <c r="S6">
        <v>31.6</v>
      </c>
      <c r="T6">
        <f t="shared" si="4"/>
        <v>0.67000000000000171</v>
      </c>
      <c r="U6">
        <f t="shared" si="5"/>
        <v>2.3902961113093174E-2</v>
      </c>
    </row>
    <row r="7" spans="1:21">
      <c r="B7">
        <v>449.21</v>
      </c>
      <c r="C7">
        <v>449.2</v>
      </c>
      <c r="D7">
        <f t="shared" si="0"/>
        <v>9.9999999999909051E-3</v>
      </c>
      <c r="F7" t="s">
        <v>181</v>
      </c>
      <c r="G7">
        <v>3.57</v>
      </c>
      <c r="H7">
        <v>27.78</v>
      </c>
      <c r="I7">
        <v>27.21</v>
      </c>
      <c r="J7">
        <f t="shared" si="1"/>
        <v>0.57000000000000028</v>
      </c>
      <c r="K7">
        <f t="shared" si="2"/>
        <v>2.4111675126903563E-2</v>
      </c>
      <c r="M7">
        <v>460.52</v>
      </c>
      <c r="N7">
        <v>460.55</v>
      </c>
      <c r="O7">
        <f t="shared" si="3"/>
        <v>-3.0000000000029559E-2</v>
      </c>
      <c r="P7" t="s">
        <v>186</v>
      </c>
      <c r="Q7">
        <v>3.53</v>
      </c>
      <c r="R7">
        <v>28.82</v>
      </c>
      <c r="S7">
        <v>28.62</v>
      </c>
      <c r="T7">
        <f t="shared" si="4"/>
        <v>0.19999999999999929</v>
      </c>
      <c r="U7">
        <f t="shared" si="5"/>
        <v>7.9713033080908453E-3</v>
      </c>
    </row>
    <row r="8" spans="1:21">
      <c r="B8">
        <v>299.20999999999998</v>
      </c>
      <c r="C8">
        <v>299.16000000000003</v>
      </c>
      <c r="D8">
        <f t="shared" si="0"/>
        <v>4.9999999999954525E-2</v>
      </c>
      <c r="F8" t="s">
        <v>187</v>
      </c>
      <c r="G8">
        <v>3.55</v>
      </c>
      <c r="H8">
        <v>24.49</v>
      </c>
      <c r="I8">
        <v>24</v>
      </c>
      <c r="J8">
        <f t="shared" si="1"/>
        <v>0.48999999999999844</v>
      </c>
      <c r="K8">
        <f t="shared" si="2"/>
        <v>2.3960880195598947E-2</v>
      </c>
      <c r="M8">
        <v>319.05</v>
      </c>
      <c r="N8">
        <v>318.22000000000003</v>
      </c>
      <c r="O8">
        <f t="shared" si="3"/>
        <v>0.82999999999998408</v>
      </c>
      <c r="P8" t="s">
        <v>184</v>
      </c>
      <c r="Q8">
        <v>3.53</v>
      </c>
      <c r="R8">
        <v>30.57</v>
      </c>
      <c r="S8">
        <v>30.39</v>
      </c>
      <c r="T8">
        <f t="shared" si="4"/>
        <v>0.17999999999999972</v>
      </c>
      <c r="U8">
        <f t="shared" si="5"/>
        <v>6.7014147431124242E-3</v>
      </c>
    </row>
    <row r="9" spans="1:21">
      <c r="B9">
        <v>411.28</v>
      </c>
      <c r="C9">
        <v>411.31</v>
      </c>
      <c r="D9">
        <f t="shared" si="0"/>
        <v>-3.0000000000029559E-2</v>
      </c>
      <c r="F9" t="s">
        <v>188</v>
      </c>
      <c r="G9">
        <v>3.54</v>
      </c>
      <c r="H9">
        <v>24.97</v>
      </c>
      <c r="I9">
        <v>24.36</v>
      </c>
      <c r="J9">
        <f t="shared" si="1"/>
        <v>0.60999999999999943</v>
      </c>
      <c r="K9">
        <f t="shared" si="2"/>
        <v>2.9298751200768466E-2</v>
      </c>
      <c r="M9">
        <v>359.61</v>
      </c>
      <c r="N9">
        <v>359.41</v>
      </c>
      <c r="O9">
        <f t="shared" si="3"/>
        <v>0.19999999999998863</v>
      </c>
      <c r="P9" t="s">
        <v>189</v>
      </c>
      <c r="Q9">
        <v>3.53</v>
      </c>
      <c r="R9">
        <v>25.74</v>
      </c>
      <c r="S9">
        <v>25.48</v>
      </c>
      <c r="T9">
        <f t="shared" si="4"/>
        <v>0.25999999999999801</v>
      </c>
      <c r="U9">
        <f t="shared" si="5"/>
        <v>1.184510250569467E-2</v>
      </c>
    </row>
    <row r="10" spans="1:21">
      <c r="B10">
        <v>306.55</v>
      </c>
      <c r="C10">
        <v>306.58999999999997</v>
      </c>
      <c r="D10">
        <f t="shared" si="0"/>
        <v>-3.999999999996362E-2</v>
      </c>
      <c r="F10" t="s">
        <v>190</v>
      </c>
      <c r="G10">
        <v>3.56</v>
      </c>
      <c r="H10">
        <v>26.63</v>
      </c>
      <c r="I10">
        <v>26.15</v>
      </c>
      <c r="J10">
        <f t="shared" si="1"/>
        <v>0.48000000000000043</v>
      </c>
      <c r="K10">
        <f t="shared" si="2"/>
        <v>2.1248339973439594E-2</v>
      </c>
      <c r="M10">
        <v>246.6</v>
      </c>
      <c r="N10">
        <v>246.71</v>
      </c>
      <c r="O10">
        <f t="shared" si="3"/>
        <v>-0.11000000000001364</v>
      </c>
      <c r="P10" t="s">
        <v>191</v>
      </c>
      <c r="Q10">
        <v>3.55</v>
      </c>
      <c r="R10">
        <v>24.1</v>
      </c>
      <c r="S10">
        <v>23.75</v>
      </c>
      <c r="T10">
        <f t="shared" si="4"/>
        <v>0.35000000000000142</v>
      </c>
      <c r="U10">
        <f t="shared" si="5"/>
        <v>1.7326732673267398E-2</v>
      </c>
    </row>
    <row r="11" spans="1:21">
      <c r="B11">
        <v>234.54</v>
      </c>
      <c r="C11">
        <v>234.7</v>
      </c>
      <c r="D11">
        <f t="shared" si="0"/>
        <v>-0.15999999999999659</v>
      </c>
      <c r="F11" t="s">
        <v>186</v>
      </c>
      <c r="G11">
        <v>3.61</v>
      </c>
      <c r="H11">
        <v>26.23</v>
      </c>
      <c r="I11">
        <v>25.92</v>
      </c>
      <c r="J11">
        <f t="shared" si="1"/>
        <v>0.30999999999999872</v>
      </c>
      <c r="K11">
        <f t="shared" si="2"/>
        <v>1.3895114298520785E-2</v>
      </c>
      <c r="M11">
        <v>261.31</v>
      </c>
      <c r="N11">
        <v>261.27999999999997</v>
      </c>
      <c r="O11">
        <f t="shared" si="3"/>
        <v>3.0000000000029559E-2</v>
      </c>
      <c r="P11" t="s">
        <v>192</v>
      </c>
      <c r="Q11">
        <v>3.57</v>
      </c>
      <c r="R11">
        <v>24.98</v>
      </c>
      <c r="S11">
        <v>24.65</v>
      </c>
      <c r="T11">
        <f t="shared" si="4"/>
        <v>0.33000000000000185</v>
      </c>
      <c r="U11">
        <f t="shared" si="5"/>
        <v>1.5654648956356824E-2</v>
      </c>
    </row>
    <row r="12" spans="1:21" s="1" customFormat="1">
      <c r="A12" s="1" t="s">
        <v>193</v>
      </c>
      <c r="D12" s="1">
        <f>AVERAGE(D2:D11)</f>
        <v>-0.36999999999999889</v>
      </c>
      <c r="G12" s="1">
        <f>AVERAGE(G2:G11)</f>
        <v>3.5489999999999995</v>
      </c>
      <c r="H12" s="1">
        <f>AVERAGE(H2:H11)</f>
        <v>26.707999999999998</v>
      </c>
      <c r="I12" s="1">
        <f>AVERAGE(I2:I11)</f>
        <v>26.224</v>
      </c>
      <c r="J12" s="1">
        <f>AVERAGE(J2:J11)</f>
        <v>0.48399999999999893</v>
      </c>
      <c r="K12" s="1">
        <f t="shared" si="2"/>
        <v>2.1345093715545709E-2</v>
      </c>
      <c r="O12" s="1">
        <f>AVERAGE(O2:O11)</f>
        <v>9.8000000000007498E-2</v>
      </c>
      <c r="Q12" s="1">
        <f>AVERAGE(Q2:Q11)</f>
        <v>3.556</v>
      </c>
      <c r="R12" s="1">
        <f>AVERAGE(R2:R11)</f>
        <v>27.82</v>
      </c>
      <c r="S12" s="1">
        <f>AVERAGE(S2:S11)</f>
        <v>27.428000000000004</v>
      </c>
      <c r="T12" s="1">
        <f t="shared" si="4"/>
        <v>0.39199999999999591</v>
      </c>
      <c r="U12" s="1">
        <f t="shared" si="5"/>
        <v>1.6420911528149961E-2</v>
      </c>
    </row>
    <row r="13" spans="1:21">
      <c r="K13" s="1"/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Log</vt:lpstr>
      <vt:lpstr>Soils_Pivot</vt:lpstr>
      <vt:lpstr>ExCations_PIVOT</vt:lpstr>
      <vt:lpstr>Sheet1</vt:lpstr>
      <vt:lpstr>Pitel112409_cations</vt:lpstr>
      <vt:lpstr>Air-dry corrected weights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</dc:creator>
  <cp:lastModifiedBy>nepitel</cp:lastModifiedBy>
  <dcterms:created xsi:type="dcterms:W3CDTF">2009-12-04T20:05:04Z</dcterms:created>
  <dcterms:modified xsi:type="dcterms:W3CDTF">2010-04-06T20:08:12Z</dcterms:modified>
</cp:coreProperties>
</file>