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5" yWindow="4350" windowWidth="13065" windowHeight="4395" firstSheet="2" activeTab="2"/>
  </bookViews>
  <sheets>
    <sheet name="Notes" sheetId="3" r:id="rId1"/>
    <sheet name="Summaraized Data FLUX ONLY" sheetId="2" r:id="rId2"/>
    <sheet name="CV Piv Summary Flux" sheetId="19" r:id="rId3"/>
    <sheet name="CV Pivots Flux Across H20Sheds" sheetId="17" r:id="rId4"/>
    <sheet name="CV Pivots Flux Across Years" sheetId="18" r:id="rId5"/>
  </sheets>
  <definedNames>
    <definedName name="_xlnm._FilterDatabase" localSheetId="1" hidden="1">'Summaraized Data FLUX ONLY'!$A$1:$R$276</definedName>
  </definedNames>
  <calcPr calcId="145621" concurrentCalc="0"/>
  <pivotCaches>
    <pivotCache cacheId="52" r:id="rId6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9" i="18" l="1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B7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AE17" i="18"/>
  <c r="AD17" i="18"/>
  <c r="AC17" i="18"/>
  <c r="AB17" i="18"/>
  <c r="AA17" i="18"/>
  <c r="Z17" i="18"/>
  <c r="Y17" i="18"/>
  <c r="X17" i="18"/>
  <c r="W17" i="18"/>
  <c r="V17" i="18"/>
  <c r="U17" i="18"/>
  <c r="T17" i="18"/>
  <c r="S17" i="18"/>
  <c r="R17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AE5" i="18"/>
  <c r="AD5" i="18"/>
  <c r="AC5" i="18"/>
  <c r="AB5" i="18"/>
  <c r="AA5" i="18"/>
  <c r="Z5" i="18"/>
  <c r="Y5" i="18"/>
  <c r="X5" i="18"/>
  <c r="W5" i="18"/>
  <c r="V5" i="18"/>
  <c r="U5" i="18"/>
  <c r="T5" i="18"/>
  <c r="S5" i="18"/>
  <c r="R5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M19" i="19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U7" i="17"/>
  <c r="AT7" i="17"/>
  <c r="AS7" i="17"/>
  <c r="AR7" i="17"/>
  <c r="AQ7" i="17"/>
  <c r="AP7" i="17"/>
  <c r="AO7" i="17"/>
  <c r="AN7" i="17"/>
  <c r="AM7" i="17"/>
  <c r="AL7" i="17"/>
  <c r="AK7" i="17"/>
  <c r="AJ7" i="17"/>
  <c r="AI7" i="17"/>
  <c r="AH7" i="17"/>
  <c r="AU6" i="17"/>
  <c r="AT6" i="17"/>
  <c r="AS6" i="17"/>
  <c r="AR6" i="17"/>
  <c r="AQ6" i="17"/>
  <c r="AP6" i="17"/>
  <c r="AO6" i="17"/>
  <c r="AN6" i="17"/>
  <c r="AM6" i="17"/>
  <c r="AL6" i="17"/>
  <c r="AK6" i="17"/>
  <c r="AJ6" i="17"/>
  <c r="AI6" i="17"/>
  <c r="AH6" i="17"/>
  <c r="AU5" i="17"/>
  <c r="AT5" i="17"/>
  <c r="AS5" i="17"/>
  <c r="AR5" i="17"/>
  <c r="AQ5" i="17"/>
  <c r="AP5" i="17"/>
  <c r="AO5" i="17"/>
  <c r="AN5" i="17"/>
  <c r="AM5" i="17"/>
  <c r="AL5" i="17"/>
  <c r="AK5" i="17"/>
  <c r="AJ5" i="17"/>
  <c r="AI5" i="17"/>
  <c r="AH5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AH5" i="18"/>
  <c r="Q4" i="19"/>
  <c r="M4" i="19"/>
  <c r="M5" i="19"/>
  <c r="M6" i="19"/>
  <c r="M7" i="19"/>
  <c r="M14" i="19"/>
  <c r="B5" i="17"/>
  <c r="D4" i="19"/>
  <c r="D5" i="19"/>
  <c r="D6" i="19"/>
  <c r="D7" i="19"/>
  <c r="D8" i="19"/>
  <c r="D9" i="19"/>
  <c r="D10" i="19"/>
  <c r="D14" i="19"/>
  <c r="B43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AF19" i="19"/>
  <c r="AF20" i="19"/>
  <c r="AF21" i="19"/>
  <c r="AF22" i="19"/>
  <c r="AF23" i="19"/>
  <c r="AF24" i="19"/>
  <c r="AF25" i="19"/>
  <c r="AF26" i="19"/>
  <c r="AF27" i="19"/>
  <c r="AG19" i="19"/>
  <c r="AH19" i="19"/>
  <c r="AI19" i="19"/>
  <c r="AJ19" i="19"/>
  <c r="AK19" i="19"/>
  <c r="AL19" i="19"/>
  <c r="AM19" i="19"/>
  <c r="AN19" i="19"/>
  <c r="AO19" i="19"/>
  <c r="AP19" i="19"/>
  <c r="AQ19" i="19"/>
  <c r="AG20" i="19"/>
  <c r="AH20" i="19"/>
  <c r="AI20" i="19"/>
  <c r="AJ20" i="19"/>
  <c r="AK20" i="19"/>
  <c r="AL20" i="19"/>
  <c r="AM20" i="19"/>
  <c r="AN20" i="19"/>
  <c r="AO20" i="19"/>
  <c r="AP20" i="19"/>
  <c r="AQ20" i="19"/>
  <c r="AG21" i="19"/>
  <c r="AH21" i="19"/>
  <c r="AI21" i="19"/>
  <c r="AJ21" i="19"/>
  <c r="AK21" i="19"/>
  <c r="AL21" i="19"/>
  <c r="AM21" i="19"/>
  <c r="AN21" i="19"/>
  <c r="AO21" i="19"/>
  <c r="AP21" i="19"/>
  <c r="AQ21" i="19"/>
  <c r="AG22" i="19"/>
  <c r="AH22" i="19"/>
  <c r="AI22" i="19"/>
  <c r="AJ22" i="19"/>
  <c r="AK22" i="19"/>
  <c r="AL22" i="19"/>
  <c r="AM22" i="19"/>
  <c r="AN22" i="19"/>
  <c r="AO22" i="19"/>
  <c r="AP22" i="19"/>
  <c r="AQ22" i="19"/>
  <c r="AG23" i="19"/>
  <c r="AH23" i="19"/>
  <c r="AI23" i="19"/>
  <c r="AJ23" i="19"/>
  <c r="AK23" i="19"/>
  <c r="AL23" i="19"/>
  <c r="AM23" i="19"/>
  <c r="AN23" i="19"/>
  <c r="AO23" i="19"/>
  <c r="AP23" i="19"/>
  <c r="AQ23" i="19"/>
  <c r="AG24" i="19"/>
  <c r="AH24" i="19"/>
  <c r="AI24" i="19"/>
  <c r="AJ24" i="19"/>
  <c r="AK24" i="19"/>
  <c r="AL24" i="19"/>
  <c r="AM24" i="19"/>
  <c r="AN24" i="19"/>
  <c r="AO24" i="19"/>
  <c r="AP24" i="19"/>
  <c r="AQ24" i="19"/>
  <c r="AG25" i="19"/>
  <c r="AH25" i="19"/>
  <c r="AI25" i="19"/>
  <c r="AJ25" i="19"/>
  <c r="AK25" i="19"/>
  <c r="AL25" i="19"/>
  <c r="AM25" i="19"/>
  <c r="AN25" i="19"/>
  <c r="AO25" i="19"/>
  <c r="AP25" i="19"/>
  <c r="AQ25" i="19"/>
  <c r="AG26" i="19"/>
  <c r="AH26" i="19"/>
  <c r="AI26" i="19"/>
  <c r="AJ26" i="19"/>
  <c r="AK26" i="19"/>
  <c r="AL26" i="19"/>
  <c r="AM26" i="19"/>
  <c r="AN26" i="19"/>
  <c r="AO26" i="19"/>
  <c r="AP26" i="19"/>
  <c r="AQ26" i="19"/>
  <c r="AG27" i="19"/>
  <c r="AH27" i="19"/>
  <c r="AI27" i="19"/>
  <c r="AJ27" i="19"/>
  <c r="AK27" i="19"/>
  <c r="AL27" i="19"/>
  <c r="AM27" i="19"/>
  <c r="AN27" i="19"/>
  <c r="AO27" i="19"/>
  <c r="AP27" i="19"/>
  <c r="AQ27" i="19"/>
  <c r="AQ18" i="19"/>
  <c r="AH18" i="19"/>
  <c r="AI18" i="19"/>
  <c r="AJ18" i="19"/>
  <c r="AK18" i="19"/>
  <c r="AL18" i="19"/>
  <c r="AM18" i="19"/>
  <c r="AN18" i="19"/>
  <c r="AO18" i="19"/>
  <c r="AP18" i="19"/>
  <c r="AG18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T18" i="19"/>
  <c r="U18" i="19"/>
  <c r="V18" i="19"/>
  <c r="W18" i="19"/>
  <c r="X18" i="19"/>
  <c r="Y18" i="19"/>
  <c r="Z18" i="19"/>
  <c r="AA18" i="19"/>
  <c r="AB18" i="19"/>
  <c r="AC18" i="19"/>
  <c r="R18" i="19"/>
  <c r="S18" i="19"/>
  <c r="D19" i="19"/>
  <c r="E19" i="19"/>
  <c r="F19" i="19"/>
  <c r="G19" i="19"/>
  <c r="H19" i="19"/>
  <c r="I19" i="19"/>
  <c r="J19" i="19"/>
  <c r="K19" i="19"/>
  <c r="L19" i="19"/>
  <c r="N19" i="19"/>
  <c r="D20" i="19"/>
  <c r="E20" i="19"/>
  <c r="F20" i="19"/>
  <c r="G20" i="19"/>
  <c r="H20" i="19"/>
  <c r="I20" i="19"/>
  <c r="J20" i="19"/>
  <c r="K20" i="19"/>
  <c r="L20" i="19"/>
  <c r="M20" i="19"/>
  <c r="N20" i="19"/>
  <c r="D21" i="19"/>
  <c r="E21" i="19"/>
  <c r="F21" i="19"/>
  <c r="G21" i="19"/>
  <c r="H21" i="19"/>
  <c r="I21" i="19"/>
  <c r="J21" i="19"/>
  <c r="K21" i="19"/>
  <c r="L21" i="19"/>
  <c r="M21" i="19"/>
  <c r="N21" i="19"/>
  <c r="D22" i="19"/>
  <c r="E22" i="19"/>
  <c r="F22" i="19"/>
  <c r="G22" i="19"/>
  <c r="H22" i="19"/>
  <c r="I22" i="19"/>
  <c r="J22" i="19"/>
  <c r="K22" i="19"/>
  <c r="L22" i="19"/>
  <c r="M22" i="19"/>
  <c r="N22" i="19"/>
  <c r="D23" i="19"/>
  <c r="E23" i="19"/>
  <c r="F23" i="19"/>
  <c r="G23" i="19"/>
  <c r="H23" i="19"/>
  <c r="I23" i="19"/>
  <c r="J23" i="19"/>
  <c r="K23" i="19"/>
  <c r="L23" i="19"/>
  <c r="M23" i="19"/>
  <c r="N23" i="19"/>
  <c r="E18" i="19"/>
  <c r="F18" i="19"/>
  <c r="G18" i="19"/>
  <c r="H18" i="19"/>
  <c r="I18" i="19"/>
  <c r="J18" i="19"/>
  <c r="K18" i="19"/>
  <c r="L18" i="19"/>
  <c r="M18" i="19"/>
  <c r="N18" i="19"/>
  <c r="D18" i="19"/>
  <c r="C19" i="19"/>
  <c r="C20" i="19"/>
  <c r="C21" i="19"/>
  <c r="C22" i="19"/>
  <c r="C23" i="19"/>
  <c r="F5" i="19"/>
  <c r="F6" i="19"/>
  <c r="F7" i="19"/>
  <c r="F8" i="19"/>
  <c r="F9" i="19"/>
  <c r="F10" i="19"/>
  <c r="F14" i="19"/>
  <c r="AF4" i="19"/>
  <c r="AF5" i="19"/>
  <c r="AF6" i="19"/>
  <c r="AF7" i="19"/>
  <c r="AF8" i="19"/>
  <c r="AF9" i="19"/>
  <c r="AF10" i="19"/>
  <c r="AF11" i="19"/>
  <c r="AF12" i="19"/>
  <c r="AF13" i="19"/>
  <c r="AG4" i="19"/>
  <c r="AH4" i="19"/>
  <c r="AI4" i="19"/>
  <c r="AJ4" i="19"/>
  <c r="AK4" i="19"/>
  <c r="AL4" i="19"/>
  <c r="AM4" i="19"/>
  <c r="AN4" i="19"/>
  <c r="AO4" i="19"/>
  <c r="AP4" i="19"/>
  <c r="AQ4" i="19"/>
  <c r="AG5" i="19"/>
  <c r="AH5" i="19"/>
  <c r="AI5" i="19"/>
  <c r="AJ5" i="19"/>
  <c r="AK5" i="19"/>
  <c r="AL5" i="19"/>
  <c r="AM5" i="19"/>
  <c r="AN5" i="19"/>
  <c r="AO5" i="19"/>
  <c r="AP5" i="19"/>
  <c r="AQ5" i="19"/>
  <c r="AG6" i="19"/>
  <c r="AH6" i="19"/>
  <c r="AI6" i="19"/>
  <c r="AJ6" i="19"/>
  <c r="AK6" i="19"/>
  <c r="AL6" i="19"/>
  <c r="AM6" i="19"/>
  <c r="AN6" i="19"/>
  <c r="AO6" i="19"/>
  <c r="AP6" i="19"/>
  <c r="AQ6" i="19"/>
  <c r="AG7" i="19"/>
  <c r="AH7" i="19"/>
  <c r="AI7" i="19"/>
  <c r="AJ7" i="19"/>
  <c r="AK7" i="19"/>
  <c r="AL7" i="19"/>
  <c r="AM7" i="19"/>
  <c r="AN7" i="19"/>
  <c r="AO7" i="19"/>
  <c r="AP7" i="19"/>
  <c r="AQ7" i="19"/>
  <c r="AG8" i="19"/>
  <c r="AH8" i="19"/>
  <c r="AI8" i="19"/>
  <c r="AJ8" i="19"/>
  <c r="AK8" i="19"/>
  <c r="AL8" i="19"/>
  <c r="AM8" i="19"/>
  <c r="AN8" i="19"/>
  <c r="AO8" i="19"/>
  <c r="AP8" i="19"/>
  <c r="AQ8" i="19"/>
  <c r="AG9" i="19"/>
  <c r="AH9" i="19"/>
  <c r="AI9" i="19"/>
  <c r="AJ9" i="19"/>
  <c r="AK9" i="19"/>
  <c r="AL9" i="19"/>
  <c r="AM9" i="19"/>
  <c r="AN9" i="19"/>
  <c r="AO9" i="19"/>
  <c r="AP9" i="19"/>
  <c r="AQ9" i="19"/>
  <c r="AG10" i="19"/>
  <c r="AH10" i="19"/>
  <c r="AI10" i="19"/>
  <c r="AJ10" i="19"/>
  <c r="AK10" i="19"/>
  <c r="AL10" i="19"/>
  <c r="AM10" i="19"/>
  <c r="AN10" i="19"/>
  <c r="AO10" i="19"/>
  <c r="AP10" i="19"/>
  <c r="AQ10" i="19"/>
  <c r="AG11" i="19"/>
  <c r="AH11" i="19"/>
  <c r="AI11" i="19"/>
  <c r="AJ11" i="19"/>
  <c r="AK11" i="19"/>
  <c r="AL11" i="19"/>
  <c r="AM11" i="19"/>
  <c r="AN11" i="19"/>
  <c r="AO11" i="19"/>
  <c r="AP11" i="19"/>
  <c r="AQ11" i="19"/>
  <c r="AG12" i="19"/>
  <c r="AH12" i="19"/>
  <c r="AI12" i="19"/>
  <c r="AJ12" i="19"/>
  <c r="AK12" i="19"/>
  <c r="AL12" i="19"/>
  <c r="AM12" i="19"/>
  <c r="AN12" i="19"/>
  <c r="AO12" i="19"/>
  <c r="AP12" i="19"/>
  <c r="AQ12" i="19"/>
  <c r="AG13" i="19"/>
  <c r="AH13" i="19"/>
  <c r="AI13" i="19"/>
  <c r="AJ13" i="19"/>
  <c r="AK13" i="19"/>
  <c r="AL13" i="19"/>
  <c r="AM13" i="19"/>
  <c r="AN13" i="19"/>
  <c r="AO13" i="19"/>
  <c r="AP13" i="19"/>
  <c r="AQ13" i="19"/>
  <c r="AQ3" i="19"/>
  <c r="AH3" i="19"/>
  <c r="AI3" i="19"/>
  <c r="AJ3" i="19"/>
  <c r="AK3" i="19"/>
  <c r="AL3" i="19"/>
  <c r="AM3" i="19"/>
  <c r="AN3" i="19"/>
  <c r="AO3" i="19"/>
  <c r="AP3" i="19"/>
  <c r="AG3" i="19"/>
  <c r="Q5" i="19"/>
  <c r="Q6" i="19"/>
  <c r="Q7" i="19"/>
  <c r="Q8" i="19"/>
  <c r="Q9" i="19"/>
  <c r="Q10" i="19"/>
  <c r="Q11" i="19"/>
  <c r="Q12" i="19"/>
  <c r="Q13" i="19"/>
  <c r="R4" i="19"/>
  <c r="S4" i="19"/>
  <c r="T4" i="19"/>
  <c r="U4" i="19"/>
  <c r="V4" i="19"/>
  <c r="W4" i="19"/>
  <c r="X4" i="19"/>
  <c r="Y4" i="19"/>
  <c r="Z4" i="19"/>
  <c r="AA4" i="19"/>
  <c r="AB4" i="19"/>
  <c r="AC4" i="19"/>
  <c r="R5" i="19"/>
  <c r="S5" i="19"/>
  <c r="T5" i="19"/>
  <c r="U5" i="19"/>
  <c r="V5" i="19"/>
  <c r="W5" i="19"/>
  <c r="X5" i="19"/>
  <c r="Y5" i="19"/>
  <c r="Z5" i="19"/>
  <c r="AA5" i="19"/>
  <c r="AB5" i="19"/>
  <c r="AC5" i="19"/>
  <c r="R6" i="19"/>
  <c r="S6" i="19"/>
  <c r="T6" i="19"/>
  <c r="U6" i="19"/>
  <c r="V6" i="19"/>
  <c r="W6" i="19"/>
  <c r="X6" i="19"/>
  <c r="Y6" i="19"/>
  <c r="Z6" i="19"/>
  <c r="AA6" i="19"/>
  <c r="AB6" i="19"/>
  <c r="AC6" i="19"/>
  <c r="R7" i="19"/>
  <c r="S7" i="19"/>
  <c r="T7" i="19"/>
  <c r="U7" i="19"/>
  <c r="V7" i="19"/>
  <c r="W7" i="19"/>
  <c r="X7" i="19"/>
  <c r="Y7" i="19"/>
  <c r="Z7" i="19"/>
  <c r="AA7" i="19"/>
  <c r="AB7" i="19"/>
  <c r="AC7" i="19"/>
  <c r="R8" i="19"/>
  <c r="S8" i="19"/>
  <c r="T8" i="19"/>
  <c r="U8" i="19"/>
  <c r="V8" i="19"/>
  <c r="W8" i="19"/>
  <c r="X8" i="19"/>
  <c r="Y8" i="19"/>
  <c r="Z8" i="19"/>
  <c r="AA8" i="19"/>
  <c r="AB8" i="19"/>
  <c r="AC8" i="19"/>
  <c r="R9" i="19"/>
  <c r="S9" i="19"/>
  <c r="T9" i="19"/>
  <c r="U9" i="19"/>
  <c r="V9" i="19"/>
  <c r="W9" i="19"/>
  <c r="X9" i="19"/>
  <c r="Y9" i="19"/>
  <c r="Z9" i="19"/>
  <c r="AA9" i="19"/>
  <c r="AB9" i="19"/>
  <c r="AC9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S3" i="19"/>
  <c r="T3" i="19"/>
  <c r="U3" i="19"/>
  <c r="V3" i="19"/>
  <c r="W3" i="19"/>
  <c r="X3" i="19"/>
  <c r="Y3" i="19"/>
  <c r="Z3" i="19"/>
  <c r="AA3" i="19"/>
  <c r="AB3" i="19"/>
  <c r="AC3" i="19"/>
  <c r="R3" i="19"/>
  <c r="E5" i="19"/>
  <c r="G5" i="19"/>
  <c r="H5" i="19"/>
  <c r="I5" i="19"/>
  <c r="J5" i="19"/>
  <c r="K5" i="19"/>
  <c r="L5" i="19"/>
  <c r="N5" i="19"/>
  <c r="E6" i="19"/>
  <c r="G6" i="19"/>
  <c r="H6" i="19"/>
  <c r="I6" i="19"/>
  <c r="J6" i="19"/>
  <c r="K6" i="19"/>
  <c r="L6" i="19"/>
  <c r="N6" i="19"/>
  <c r="E7" i="19"/>
  <c r="G7" i="19"/>
  <c r="H7" i="19"/>
  <c r="I7" i="19"/>
  <c r="J7" i="19"/>
  <c r="K7" i="19"/>
  <c r="L7" i="19"/>
  <c r="N7" i="19"/>
  <c r="E8" i="19"/>
  <c r="G8" i="19"/>
  <c r="H8" i="19"/>
  <c r="I8" i="19"/>
  <c r="J8" i="19"/>
  <c r="K8" i="19"/>
  <c r="L8" i="19"/>
  <c r="M8" i="19"/>
  <c r="N8" i="19"/>
  <c r="E9" i="19"/>
  <c r="G9" i="19"/>
  <c r="H9" i="19"/>
  <c r="I9" i="19"/>
  <c r="J9" i="19"/>
  <c r="K9" i="19"/>
  <c r="L9" i="19"/>
  <c r="M9" i="19"/>
  <c r="N9" i="19"/>
  <c r="E10" i="19"/>
  <c r="G10" i="19"/>
  <c r="H10" i="19"/>
  <c r="I10" i="19"/>
  <c r="J10" i="19"/>
  <c r="K10" i="19"/>
  <c r="L10" i="19"/>
  <c r="M10" i="19"/>
  <c r="N10" i="19"/>
  <c r="N4" i="19"/>
  <c r="L4" i="19"/>
  <c r="K4" i="19"/>
  <c r="J4" i="19"/>
  <c r="I4" i="19"/>
  <c r="H4" i="19"/>
  <c r="G4" i="19"/>
  <c r="F4" i="19"/>
  <c r="E4" i="19"/>
  <c r="N3" i="19"/>
  <c r="E3" i="19"/>
  <c r="F3" i="19"/>
  <c r="G3" i="19"/>
  <c r="H3" i="19"/>
  <c r="I3" i="19"/>
  <c r="J3" i="19"/>
  <c r="K3" i="19"/>
  <c r="L3" i="19"/>
  <c r="M3" i="19"/>
  <c r="D3" i="19"/>
  <c r="C10" i="19"/>
  <c r="C9" i="19"/>
  <c r="C8" i="19"/>
  <c r="C7" i="19"/>
  <c r="C6" i="19"/>
  <c r="C5" i="19"/>
  <c r="C4" i="19"/>
  <c r="D43" i="19"/>
  <c r="C43" i="19"/>
  <c r="N35" i="19"/>
  <c r="M35" i="19"/>
  <c r="L35" i="19"/>
  <c r="K35" i="19"/>
  <c r="J35" i="19"/>
  <c r="I35" i="19"/>
  <c r="H35" i="19"/>
  <c r="G35" i="19"/>
  <c r="F35" i="19"/>
  <c r="E35" i="19"/>
  <c r="D35" i="19"/>
  <c r="AQ34" i="19"/>
  <c r="AP34" i="19"/>
  <c r="AO34" i="19"/>
  <c r="AN34" i="19"/>
  <c r="AM34" i="19"/>
  <c r="AL34" i="19"/>
  <c r="AK34" i="19"/>
  <c r="AJ34" i="19"/>
  <c r="AI34" i="19"/>
  <c r="AH34" i="19"/>
  <c r="AG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AK14" i="19"/>
  <c r="AL14" i="19"/>
  <c r="AM14" i="19"/>
  <c r="AN14" i="19"/>
  <c r="AM15" i="19"/>
  <c r="V14" i="19"/>
  <c r="W14" i="19"/>
  <c r="X14" i="19"/>
  <c r="Y14" i="19"/>
  <c r="Z14" i="19"/>
  <c r="AB14" i="19"/>
  <c r="V15" i="19"/>
  <c r="G14" i="19"/>
  <c r="H14" i="19"/>
  <c r="I14" i="19"/>
  <c r="J14" i="19"/>
  <c r="K14" i="19"/>
  <c r="L14" i="19"/>
  <c r="G15" i="19"/>
  <c r="AQ14" i="19"/>
  <c r="AP14" i="19"/>
  <c r="AO14" i="19"/>
  <c r="AJ14" i="19"/>
  <c r="AI14" i="19"/>
  <c r="AH14" i="19"/>
  <c r="AG14" i="19"/>
  <c r="AC14" i="19"/>
  <c r="AA14" i="19"/>
  <c r="U14" i="19"/>
  <c r="T14" i="19"/>
  <c r="S14" i="19"/>
  <c r="R14" i="19"/>
  <c r="N14" i="19"/>
  <c r="E14" i="19"/>
</calcChain>
</file>

<file path=xl/sharedStrings.xml><?xml version="1.0" encoding="utf-8"?>
<sst xmlns="http://schemas.openxmlformats.org/spreadsheetml/2006/main" count="1932" uniqueCount="136">
  <si>
    <t>Ca</t>
  </si>
  <si>
    <t>Mg</t>
  </si>
  <si>
    <t>NH4</t>
  </si>
  <si>
    <t>NO3</t>
  </si>
  <si>
    <t>Cl</t>
  </si>
  <si>
    <t>Added flow, concentrations and flux through 2009  for HB</t>
  </si>
  <si>
    <t>Ruth Yanai</t>
    <phoneticPr fontId="6" type="noConversion"/>
  </si>
  <si>
    <t>Added averages of CVs, these don't look right.  Ask for help from Pilar!</t>
    <phoneticPr fontId="6" type="noConversion"/>
  </si>
  <si>
    <t>Average of PO4</t>
  </si>
  <si>
    <t>Average of CL</t>
  </si>
  <si>
    <t>Average of K</t>
  </si>
  <si>
    <t>Average of NA</t>
  </si>
  <si>
    <t>Average of CA</t>
  </si>
  <si>
    <t>Average of MG</t>
  </si>
  <si>
    <t>Average of SIO2</t>
  </si>
  <si>
    <t>Average of HCO3</t>
  </si>
  <si>
    <t>Average of H</t>
  </si>
  <si>
    <t>Average of DOC</t>
  </si>
  <si>
    <t>Flow (mm)</t>
  </si>
  <si>
    <t>Average of Flow (mm)</t>
  </si>
  <si>
    <t>If you copy cells B4 through AN13 into the SigmaPlot file "CVs 04-23-12.jnb" in the data file "CV by WS", the graphs should automatically update!  Yay!</t>
  </si>
  <si>
    <t>If you copy cells B19 through AN33 into the SigmaPlot file "CVs 04-23-12.jnb" in the data file "CV by Year", the graphs should automatically update!  Yay!</t>
  </si>
  <si>
    <t>Added a Pivot Table for transferring data to SigmaPlot and converted the chemistry flux information to concentrations to make the data easier to compare.  The conversion I used is in the equation box to the right.  Also added a summary of the CVs for transfer to Sigma Plot.</t>
  </si>
  <si>
    <t>CV by WS</t>
  </si>
  <si>
    <t>CV by Year</t>
  </si>
  <si>
    <t>Eiji Matsuzaki</t>
  </si>
  <si>
    <t>Year</t>
  </si>
  <si>
    <t>Site</t>
  </si>
  <si>
    <t>NO3_N</t>
  </si>
  <si>
    <t>NH4_N</t>
  </si>
  <si>
    <t>PO4</t>
  </si>
  <si>
    <t>CL</t>
  </si>
  <si>
    <t>K</t>
  </si>
  <si>
    <t>NA</t>
  </si>
  <si>
    <t>CA</t>
  </si>
  <si>
    <t>MG</t>
  </si>
  <si>
    <t>SO4</t>
  </si>
  <si>
    <t>SIO2</t>
  </si>
  <si>
    <t>HCO3</t>
  </si>
  <si>
    <t>H</t>
  </si>
  <si>
    <t>.</t>
  </si>
  <si>
    <t>watershed</t>
  </si>
  <si>
    <t>Date:</t>
  </si>
  <si>
    <t>Edited By:</t>
  </si>
  <si>
    <t>Changes:</t>
  </si>
  <si>
    <t>Created By:</t>
  </si>
  <si>
    <t>Pilar Lyons</t>
  </si>
  <si>
    <t>Heather</t>
  </si>
  <si>
    <t>Formatted data to be read into SAS</t>
  </si>
  <si>
    <t>Pilar</t>
  </si>
  <si>
    <t>Average</t>
  </si>
  <si>
    <t>Added notes sheet, added coeff of variance sheets, changed "CWB" to "CWT", "HB" to "HBR"</t>
  </si>
  <si>
    <t>CWT</t>
  </si>
  <si>
    <t>CWT_W1</t>
  </si>
  <si>
    <t>CWT_W2</t>
  </si>
  <si>
    <t>CWT_W6</t>
  </si>
  <si>
    <t>CWT_W7</t>
  </si>
  <si>
    <t>CWT_W8</t>
  </si>
  <si>
    <t>CWT_W13</t>
  </si>
  <si>
    <t>CWT_W14</t>
  </si>
  <si>
    <t>CWT_W17</t>
  </si>
  <si>
    <t>CWT_W18</t>
  </si>
  <si>
    <t>CWT_W27</t>
  </si>
  <si>
    <t>CWT_W31</t>
  </si>
  <si>
    <t>CWT_W32</t>
  </si>
  <si>
    <t>CWT_W34</t>
  </si>
  <si>
    <t>CWT_W36</t>
  </si>
  <si>
    <t>CWT_W37</t>
  </si>
  <si>
    <t>HBR</t>
  </si>
  <si>
    <t>HBR_W1</t>
  </si>
  <si>
    <t>HBR_W2</t>
  </si>
  <si>
    <t>HBR_W3</t>
  </si>
  <si>
    <t>HBR_W4</t>
  </si>
  <si>
    <t>HBR_W5</t>
  </si>
  <si>
    <t>HBR_W6</t>
  </si>
  <si>
    <t>HBR_W7</t>
  </si>
  <si>
    <t>HBR_W8</t>
  </si>
  <si>
    <t>HBR_W9</t>
  </si>
  <si>
    <t>DOC</t>
  </si>
  <si>
    <t>WAK</t>
  </si>
  <si>
    <t>WAK_W5</t>
  </si>
  <si>
    <t>WAK_W12</t>
  </si>
  <si>
    <t>WAK_W16</t>
  </si>
  <si>
    <t>WAK_W17</t>
  </si>
  <si>
    <t>WAK_W20</t>
  </si>
  <si>
    <t>Added Wakayama data to "Summarized Data," made that sheet independent (copied and pasted values), Renamed file from "JSPS SAS Data" to "JSPS Flux Data"</t>
  </si>
  <si>
    <t>Added CV calculations for CWT and Wakayama (WAK).  Subbed in 2000-2009 for the years originally displayed for HB (but the data isn't here yet… just blank spaces).</t>
  </si>
  <si>
    <t>Row Labels</t>
  </si>
  <si>
    <t>Average of NO3_N</t>
  </si>
  <si>
    <t>Average of NH4_N</t>
  </si>
  <si>
    <t>Runoff</t>
  </si>
  <si>
    <t>Na</t>
  </si>
  <si>
    <t>SiO2</t>
  </si>
  <si>
    <t>Coeffficient of variation (%)</t>
  </si>
  <si>
    <t>Natural variation across streams (average for all years)</t>
  </si>
  <si>
    <t>Wakayama</t>
  </si>
  <si>
    <t>Hubbard Brook</t>
  </si>
  <si>
    <t>Coweeta</t>
  </si>
  <si>
    <t> Natural variation over time (average for all streams)</t>
  </si>
  <si>
    <t>Across Streams</t>
  </si>
  <si>
    <t>Over Time</t>
  </si>
  <si>
    <t>Pilar &amp; Adam</t>
  </si>
  <si>
    <t>Replaced Wakayama data with new data and updated all tables including CV tables - CV averages look fine to me, at least I can't think of a different way to get them.</t>
  </si>
  <si>
    <t>Values</t>
  </si>
  <si>
    <t>StdDev of Flow (mm)</t>
  </si>
  <si>
    <t>StdDev of NO3_N</t>
  </si>
  <si>
    <t>StdDev of NH4_N</t>
  </si>
  <si>
    <t>StdDev of PO4</t>
  </si>
  <si>
    <t>StdDev of CL</t>
  </si>
  <si>
    <t>StdDev of K</t>
  </si>
  <si>
    <t>StdDev of NA</t>
  </si>
  <si>
    <t>StdDev of CA</t>
  </si>
  <si>
    <t>StdDev of MG</t>
  </si>
  <si>
    <t>StdDev of SIO2</t>
  </si>
  <si>
    <t>StdDev of HCO3</t>
  </si>
  <si>
    <t>StdDev of H</t>
  </si>
  <si>
    <t>StdDev of DOC</t>
  </si>
  <si>
    <t>CV of Flow (mm)</t>
  </si>
  <si>
    <t>CV of NO3_N</t>
  </si>
  <si>
    <t>CV of NH4_N</t>
  </si>
  <si>
    <t>CV of PO4</t>
  </si>
  <si>
    <t>CV of CL</t>
  </si>
  <si>
    <t>CV of K</t>
  </si>
  <si>
    <t>CV of NA</t>
  </si>
  <si>
    <t>CV of CA</t>
  </si>
  <si>
    <t>CV of MG</t>
  </si>
  <si>
    <t>CV of SO4_S</t>
  </si>
  <si>
    <t>CV of SIO2</t>
  </si>
  <si>
    <t>CV of HCO3</t>
  </si>
  <si>
    <t>CV of H</t>
  </si>
  <si>
    <t>CV of DOC</t>
  </si>
  <si>
    <t>Created a CV Pivot table based on Conc.  Only for WAK for variation across watersheds.</t>
  </si>
  <si>
    <t>Watershed</t>
  </si>
  <si>
    <t>&lt;- kg/ha</t>
  </si>
  <si>
    <t>StdDev of SO4</t>
  </si>
  <si>
    <t>Average of SO4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</si>
</sst>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/>
      <right/>
      <top style="thin">
        <color indexed="65"/>
      </top>
      <bottom style="thin">
        <color indexed="8"/>
      </bottom>
      <diagonal/>
    </border>
    <border>
      <left/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5" fontId="0" fillId="0" borderId="0" xfId="0" applyNumberFormat="1" applyAlignment="1">
      <alignment horizontal="left" wrapText="1"/>
    </xf>
    <xf numFmtId="16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/>
    <xf numFmtId="1" fontId="0" fillId="0" borderId="0" xfId="1" applyNumberFormat="1" applyFont="1"/>
    <xf numFmtId="164" fontId="0" fillId="2" borderId="0" xfId="0" applyNumberFormat="1" applyFill="1" applyAlignment="1">
      <alignment horizontal="right"/>
    </xf>
    <xf numFmtId="0" fontId="4" fillId="0" borderId="0" xfId="0" applyFont="1" applyAlignment="1">
      <alignment horizontal="left"/>
    </xf>
    <xf numFmtId="1" fontId="0" fillId="0" borderId="0" xfId="0" applyNumberFormat="1"/>
    <xf numFmtId="1" fontId="0" fillId="3" borderId="0" xfId="0" applyNumberFormat="1" applyFill="1"/>
    <xf numFmtId="1" fontId="3" fillId="0" borderId="0" xfId="0" applyNumberFormat="1" applyFont="1"/>
    <xf numFmtId="1" fontId="3" fillId="3" borderId="0" xfId="0" applyNumberFormat="1" applyFont="1" applyFill="1"/>
    <xf numFmtId="0" fontId="0" fillId="0" borderId="2" xfId="0" pivotButton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/>
    <xf numFmtId="1" fontId="0" fillId="0" borderId="13" xfId="0" applyNumberFormat="1" applyBorder="1"/>
    <xf numFmtId="0" fontId="3" fillId="0" borderId="0" xfId="0" applyFont="1"/>
    <xf numFmtId="1" fontId="3" fillId="4" borderId="0" xfId="0" applyNumberFormat="1" applyFont="1" applyFill="1"/>
    <xf numFmtId="0" fontId="0" fillId="0" borderId="16" xfId="0" pivotButton="1" applyBorder="1"/>
    <xf numFmtId="0" fontId="0" fillId="0" borderId="16" xfId="0" applyBorder="1"/>
    <xf numFmtId="2" fontId="0" fillId="0" borderId="2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0" fillId="0" borderId="2" xfId="0" pivotButton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4" fillId="0" borderId="16" xfId="0" applyFont="1" applyBorder="1"/>
    <xf numFmtId="1" fontId="4" fillId="0" borderId="0" xfId="1" quotePrefix="1" applyNumberFormat="1" applyFont="1" applyAlignment="1">
      <alignment horizontal="right"/>
    </xf>
    <xf numFmtId="1" fontId="4" fillId="0" borderId="0" xfId="1" quotePrefix="1" applyNumberFormat="1" applyFont="1" applyAlignment="1">
      <alignment horizontal="right" wrapText="1"/>
    </xf>
    <xf numFmtId="1" fontId="4" fillId="0" borderId="0" xfId="1" quotePrefix="1" applyNumberFormat="1" applyFont="1" applyAlignment="1"/>
    <xf numFmtId="1" fontId="4" fillId="0" borderId="0" xfId="1" quotePrefix="1" applyNumberFormat="1" applyFont="1" applyAlignment="1">
      <alignment wrapText="1"/>
    </xf>
    <xf numFmtId="1" fontId="0" fillId="0" borderId="2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1" fontId="0" fillId="0" borderId="0" xfId="0" applyNumberFormat="1" applyAlignment="1">
      <alignment horizontal="right"/>
    </xf>
    <xf numFmtId="1" fontId="0" fillId="0" borderId="0" xfId="0" applyNumberFormat="1" applyAlignment="1"/>
    <xf numFmtId="1" fontId="0" fillId="0" borderId="0" xfId="0" applyNumberFormat="1" applyAlignment="1">
      <alignment wrapText="1"/>
    </xf>
    <xf numFmtId="0" fontId="4" fillId="0" borderId="0" xfId="0" quotePrefix="1" applyFont="1" applyAlignment="1">
      <alignment horizontal="right"/>
    </xf>
    <xf numFmtId="0" fontId="3" fillId="5" borderId="0" xfId="0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</cellXfs>
  <cellStyles count="3">
    <cellStyle name="Normal" xfId="0" builtinId="0"/>
    <cellStyle name="Normal 2" xfId="2"/>
    <cellStyle name="Percent" xfId="1" builtinId="5"/>
  </cellStyles>
  <dxfs count="96"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19</xdr:row>
          <xdr:rowOff>133350</xdr:rowOff>
        </xdr:from>
        <xdr:to>
          <xdr:col>7</xdr:col>
          <xdr:colOff>628650</xdr:colOff>
          <xdr:row>26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lar Lyons" refreshedDate="41250.773674189812" createdVersion="3" refreshedVersion="4" minRefreshableVersion="3" recordCount="276">
  <cacheSource type="worksheet">
    <worksheetSource ref="A1:Q1048576" sheet="Summaraized Data FLUX ONLY"/>
  </cacheSource>
  <cacheFields count="17">
    <cacheField name="Year" numFmtId="0">
      <sharedItems containsString="0" containsBlank="1" containsNumber="1" containsInteger="1" minValue="2000" maxValue="2009" count="11">
        <n v="2000"/>
        <n v="2001"/>
        <n v="2002"/>
        <n v="2003"/>
        <n v="2004"/>
        <n v="2005"/>
        <n v="2006"/>
        <n v="2007"/>
        <n v="2008"/>
        <n v="2009"/>
        <m/>
      </sharedItems>
    </cacheField>
    <cacheField name="Site" numFmtId="0">
      <sharedItems containsBlank="1" count="4">
        <s v="CWT"/>
        <s v="HBR"/>
        <s v="WAK"/>
        <m/>
      </sharedItems>
    </cacheField>
    <cacheField name="watershed" numFmtId="0">
      <sharedItems containsBlank="1" count="30">
        <s v="CWT_W1"/>
        <s v="CWT_W2"/>
        <s v="CWT_W6"/>
        <s v="CWT_W7"/>
        <s v="CWT_W8"/>
        <s v="CWT_W13"/>
        <s v="CWT_W14"/>
        <s v="CWT_W17"/>
        <s v="CWT_W18"/>
        <s v="CWT_W27"/>
        <s v="CWT_W31"/>
        <s v="CWT_W32"/>
        <s v="CWT_W34"/>
        <s v="CWT_W36"/>
        <s v="CWT_W37"/>
        <s v="HBR_W1"/>
        <s v="HBR_W2"/>
        <s v="HBR_W3"/>
        <s v="HBR_W4"/>
        <s v="HBR_W5"/>
        <s v="HBR_W6"/>
        <s v="HBR_W7"/>
        <s v="HBR_W8"/>
        <s v="HBR_W9"/>
        <s v="WAK_W5"/>
        <s v="WAK_W12"/>
        <s v="WAK_W16"/>
        <s v="WAK_W17"/>
        <s v="WAK_W20"/>
        <m/>
      </sharedItems>
    </cacheField>
    <cacheField name="Flow (mm)" numFmtId="0">
      <sharedItems containsBlank="1" containsMixedTypes="1" containsNumber="1" minValue="202.21653719008265" maxValue="3987.91"/>
    </cacheField>
    <cacheField name="NO3_N" numFmtId="0">
      <sharedItems containsBlank="1" containsMixedTypes="1" containsNumber="1" minValue="9.75E-3" maxValue="31.418600000000001"/>
    </cacheField>
    <cacheField name="NH4_N" numFmtId="0">
      <sharedItems containsBlank="1" containsMixedTypes="1" containsNumber="1" minValue="8.0600000000000012E-3" maxValue="1.12774"/>
    </cacheField>
    <cacheField name="PO4" numFmtId="0">
      <sharedItems containsBlank="1" containsMixedTypes="1" containsNumber="1" minValue="4.7018650000000004E-3" maxValue="9.4069999999999973E-2"/>
    </cacheField>
    <cacheField name="CL" numFmtId="0">
      <sharedItems containsBlank="1" containsMixedTypes="1" containsNumber="1" minValue="1.4122399999999999" maxValue="63.863100000000003"/>
    </cacheField>
    <cacheField name="K" numFmtId="0">
      <sharedItems containsBlank="1" containsMixedTypes="1" containsNumber="1" minValue="0.66070399999999996" maxValue="14.221500000000001"/>
    </cacheField>
    <cacheField name="NA" numFmtId="0">
      <sharedItems containsBlank="1" containsMixedTypes="1" containsNumber="1" minValue="2.0189300000000001" maxValue="113.44"/>
    </cacheField>
    <cacheField name="CA" numFmtId="0">
      <sharedItems containsBlank="1" containsMixedTypes="1" containsNumber="1" minValue="1.0934299999999999" maxValue="207.1609"/>
    </cacheField>
    <cacheField name="MG" numFmtId="0">
      <sharedItems containsBlank="1" containsMixedTypes="1" containsNumber="1" minValue="0.47775000000000001" maxValue="24.892900000000001"/>
    </cacheField>
    <cacheField name="SO4" numFmtId="0">
      <sharedItems containsBlank="1" containsMixedTypes="1" containsNumber="1" minValue="1.0583" maxValue="88.372169999999997" count="260">
        <n v="1.0583"/>
        <n v="1.21306"/>
        <n v="2.9529099999999997"/>
        <n v="2.8128299999999999"/>
        <n v="4.6529999999999996"/>
        <n v="5.1053300000000013"/>
        <n v="1.7221499999999998"/>
        <n v="1.4435700000000002"/>
        <n v="1.7988000000000002"/>
        <n v="4.2088899999999994"/>
        <n v="1.4093199999999997"/>
        <n v="2.0448899999999997"/>
        <n v="4.0835100000000004"/>
        <n v="3.5542800000000012"/>
        <n v="3.8563800000000006"/>
        <n v="4.3864300000000007"/>
        <n v="2.2738299999999998"/>
        <n v="1.9080900000000001"/>
        <n v="2.3680500000000002"/>
        <n v="5.9800599999999999"/>
        <n v="1.3856799999999998"/>
        <n v="1.80383"/>
        <n v="3.0455299999999998"/>
        <s v="."/>
        <n v="2.9412200000000004"/>
        <n v="3.5289999999999999"/>
        <n v="2.9994000000000001"/>
        <n v="2.5266899999999999"/>
        <n v="2.0081899999999999"/>
        <n v="4.0401300000000004"/>
        <n v="2.1504300000000005"/>
        <n v="2.7329499999999998"/>
        <n v="5.0414500000000002"/>
        <n v="4.4535600000000004"/>
        <n v="4.9661599999999986"/>
        <n v="5.4093999999999998"/>
        <n v="3.1578499999999998"/>
        <n v="2.7166299999999994"/>
        <n v="3.0445100000000003"/>
        <n v="6.5140599999999997"/>
        <n v="4.1049199999999999"/>
        <n v="5.3287500000000012"/>
        <n v="8.2548899999999996"/>
        <n v="7.3303000000000003"/>
        <n v="8.1167300000000004"/>
        <n v="9.0337499999999995"/>
        <n v="5.4342499999999987"/>
        <n v="5.4074299999999997"/>
        <n v="6.3386499999999995"/>
        <n v="9.5569299999999995"/>
        <n v="1.6249"/>
        <n v="2.2513900000000002"/>
        <n v="3.90672"/>
        <n v="3.25841"/>
        <n v="4.6412100000000001"/>
        <n v="2.4228100000000001"/>
        <n v="2.04881"/>
        <n v="2.00258"/>
        <n v="3.1116800000000002"/>
        <n v="3.6009100000000003"/>
        <n v="1.84012"/>
        <n v="2.55139"/>
        <n v="4.37866"/>
        <n v="6.6719999999999997"/>
        <n v="8.4775999999999989"/>
        <n v="5.1014300000000006"/>
        <n v="3.1141800000000002"/>
        <n v="2.7154300000000005"/>
        <n v="5.1954899999999986"/>
        <n v="1.08897"/>
        <n v="1.3883700000000001"/>
        <n v="3.9265500000000002"/>
        <n v="3.2389099999999997"/>
        <n v="3.8089400000000007"/>
        <n v="1.9659399999999996"/>
        <n v="1.7863"/>
        <n v="1.9859499999999999"/>
        <n v="4.6622400000000006"/>
        <n v="1.4392"/>
        <n v="2.1817899999999999"/>
        <n v="4.6685700000000008"/>
        <n v="4.0139899999999997"/>
        <n v="5.3985399999999997"/>
        <n v="2.3100099999999997"/>
        <n v="1.9987000000000001"/>
        <n v="2.4169499999999999"/>
        <n v="10.473820000000002"/>
        <n v="17.1189"/>
        <n v="20.348680000000005"/>
        <n v="19.307819999999996"/>
        <n v="22.374989999999997"/>
        <n v="14.364420000000001"/>
        <n v="12.482340000000001"/>
        <n v="13.837470000000001"/>
        <n v="1.6029599999999997"/>
        <n v="2.1026899999999999"/>
        <n v="3.40781"/>
        <n v="3.0622600000000002"/>
        <n v="3.3468799999999996"/>
        <n v="3.5472499999999996"/>
        <n v="2.0242"/>
        <n v="2.0359999999999996"/>
        <n v="2.33203"/>
        <n v="3.7978999999999998"/>
        <n v="2.33908"/>
        <n v="3.0614700000000004"/>
        <n v="4.7636000000000003"/>
        <n v="4.5245100000000003"/>
        <n v="4.7512799999999995"/>
        <n v="5.1193099999999996"/>
        <n v="2.9512200000000002"/>
        <n v="3.1094400000000002"/>
        <n v="3.2951900000000007"/>
        <n v="5.1082900000000002"/>
        <n v="2.1315199999999996"/>
        <n v="2.5623299999999998"/>
        <n v="4.3310500000000003"/>
        <n v="3.93492"/>
        <n v="4.3805100000000001"/>
        <n v="4.7582000000000004"/>
        <n v="2.7220499999999999"/>
        <n v="2.7107299999999999"/>
        <n v="3.0124200000000001"/>
        <n v="5.5156200000000011"/>
        <n v="20.616379999999999"/>
        <n v="12.841949999999999"/>
        <n v="13.186390000000001"/>
        <n v="16.329360000000001"/>
        <n v="10.022949999999998"/>
        <n v="13.176670000000001"/>
        <n v="18.828520000000001"/>
        <n v="17.065069999999999"/>
        <n v="20.413559999999997"/>
        <n v="20.881350000000001"/>
        <n v="12.558399999999999"/>
        <n v="13.08708"/>
        <n v="15.900739999999999"/>
        <n v="20.55903"/>
        <n v="10.420173936002229"/>
        <n v="11.508006810584035"/>
        <n v="10.379595095894258"/>
        <n v="18.230718791382806"/>
        <n v="14.158296028228399"/>
        <n v="17.189644928005954"/>
        <n v="13.291252138651153"/>
        <n v="14.153764483791269"/>
        <n v="14.168816312977718"/>
        <n v="14.038535495259305"/>
        <n v="9.851054929406466"/>
        <n v="11.009405261887919"/>
        <n v="9.8834145663149933"/>
        <n v="15.935064958000744"/>
        <n v="13.175455537096628"/>
        <n v="15.82303080636731"/>
        <n v="11.810883912401227"/>
        <n v="12.776289988926122"/>
        <n v="12.987965457937108"/>
        <n v="11.460176689578615"/>
        <n v="8.7966100217652521"/>
        <n v="10.039565444235363"/>
        <n v="8.4433032270330735"/>
        <n v="15.074950032339324"/>
        <n v="12.348436066368579"/>
        <n v="14.901025142020435"/>
        <n v="11.21237286497982"/>
        <n v="12.294546269278628"/>
        <n v="11.939540450809243"/>
        <n v="11.631713246446385"/>
        <n v="9.8994377826442204"/>
        <n v="11.182782854233437"/>
        <n v="9.2726029435342863"/>
        <n v="16.445745562567222"/>
        <n v="12.846338855481545"/>
        <n v="15.92969349009114"/>
        <n v="11.91101442991592"/>
        <n v="12.624655404134995"/>
        <n v="12.953496500725189"/>
        <n v="13.032372766869043"/>
        <n v="9.9990130644288975"/>
        <n v="12.113285943822193"/>
        <n v="9.8532234858030225"/>
        <n v="17.120037972185454"/>
        <n v="12.721955016540271"/>
        <n v="16.687356585088718"/>
        <n v="12.830900352733041"/>
        <n v="13.400381819061272"/>
        <n v="13.052726203027769"/>
        <n v="12.436023229332715"/>
        <n v="9.3254948698139728"/>
        <n v="10.286250041808231"/>
        <n v="8.7048251040409976"/>
        <n v="15.558704157427769"/>
        <n v="12.39232593904751"/>
        <n v="15.318545650909668"/>
        <n v="11.985821117043006"/>
        <n v="12.584742841562244"/>
        <n v="12.586504836611159"/>
        <n v="12.178848358940746"/>
        <n v="9.0711434007143676"/>
        <n v="9.8680104582866495"/>
        <n v="8.9320422199050071"/>
        <n v="14.536653725368838"/>
        <n v="11.178108259938732"/>
        <n v="15.590757546471789"/>
        <n v="11.136324159272478"/>
        <n v="10.800901978128422"/>
        <n v="7.9597279317910807"/>
        <n v="9.9309841599995892"/>
        <n v="8.7721323735943297"/>
        <n v="14.373817507237115"/>
        <n v="10.90685619537409"/>
        <n v="14.790682269971375"/>
        <n v="10.78604174996461"/>
        <n v="11.209450795836794"/>
        <n v="8.6583352288509019"/>
        <n v="10.320743466537497"/>
        <n v="9.3170239582815366"/>
        <n v="13.980981004825779"/>
        <n v="11.896961729964573"/>
        <n v="14.774589049170945"/>
        <n v="10.436195439939043"/>
        <n v="11.450024772816288"/>
        <n v="10.085706391932462"/>
        <n v="8.7353272524850087"/>
        <n v="48.411000000000001"/>
        <n v="44.509"/>
        <n v="45.899099999999997"/>
        <n v="33.625599999999999"/>
        <n v="34.371499999999997"/>
        <n v="33.4116"/>
        <n v="46.306899999999999"/>
        <n v="53.164090000000002"/>
        <n v="60.417850000000001"/>
        <n v="43.437840000000001"/>
        <n v="47.82788"/>
        <n v="45.496490000000001"/>
        <n v="38.428739999999998"/>
        <n v="88.372169999999997"/>
        <n v="65.028800000000004"/>
        <n v="55.536000000000001"/>
        <n v="62.677700000000002"/>
        <n v="61.230899999999998"/>
        <n v="42.418100000000003"/>
        <n v="52.451999999999998"/>
        <n v="76.094399999999993"/>
        <n v="46.55339"/>
        <n v="40.202010000000001"/>
        <n v="34.80151"/>
        <n v="23.861260000000001"/>
        <n v="21.744779999999999"/>
        <n v="20.040369999999999"/>
        <n v="37.155810000000002"/>
        <n v="75.551119999999997"/>
        <n v="70.272930000000002"/>
        <n v="79.106129999999993"/>
        <n v="50.33558"/>
        <n v="53.658499999999997"/>
        <n v="53.791179999999997"/>
        <n v="85.802670000000006"/>
        <m/>
      </sharedItems>
    </cacheField>
    <cacheField name="SIO2" numFmtId="0">
      <sharedItems containsBlank="1" containsMixedTypes="1" containsNumber="1" minValue="16.506540000000001" maxValue="198.07499999999999"/>
    </cacheField>
    <cacheField name="HCO3" numFmtId="0">
      <sharedItems containsBlank="1" containsMixedTypes="1" containsNumber="1" minValue="0" maxValue="62.626909999999995"/>
    </cacheField>
    <cacheField name="H" numFmtId="0">
      <sharedItems containsBlank="1" containsMixedTypes="1" containsNumber="1" minValue="9.1631197018827733E-6" maxValue="5.1867031876463474E-4"/>
    </cacheField>
    <cacheField name="DOC" numFmtId="0">
      <sharedItems containsBlank="1" containsMixedTypes="1" containsNumber="1" minValue="5.1930750000000003" maxValue="31.8576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6">
  <r>
    <x v="0"/>
    <x v="0"/>
    <x v="0"/>
    <n v="210.34978512396694"/>
    <n v="5.6339999999999994E-2"/>
    <n v="8.6999999999999994E-3"/>
    <n v="9.669999999999998E-3"/>
    <n v="1.6603000000000001"/>
    <n v="1.0462400000000001"/>
    <n v="2.3992300000000002"/>
    <n v="1.41845"/>
    <n v="0.77156000000000013"/>
    <x v="0"/>
    <n v="19.751049999999999"/>
    <n v="8.4591900000000013"/>
    <s v="."/>
    <s v="."/>
  </r>
  <r>
    <x v="1"/>
    <x v="0"/>
    <x v="0"/>
    <n v="237.0260826446281"/>
    <n v="5.9879999999999989E-2"/>
    <n v="1.6849999999999997E-2"/>
    <n v="1.3940000000000001E-2"/>
    <n v="1.8837599999999997"/>
    <n v="1.2665200000000001"/>
    <n v="2.8583600000000007"/>
    <n v="1.7526199999999998"/>
    <n v="0.93451000000000006"/>
    <x v="1"/>
    <n v="21.593799999999995"/>
    <n v="9.8700200000000002"/>
    <s v="."/>
    <s v="."/>
  </r>
  <r>
    <x v="2"/>
    <x v="0"/>
    <x v="0"/>
    <n v="582.09872727272727"/>
    <n v="0.13858999999999999"/>
    <n v="3.015E-2"/>
    <n v="2.3550000000000001E-2"/>
    <n v="4.7683499999999999"/>
    <n v="2.9855299999999998"/>
    <n v="6.7286200000000012"/>
    <n v="4.2784199999999997"/>
    <n v="2.3237100000000002"/>
    <x v="2"/>
    <n v="53.784690000000005"/>
    <n v="24.519929999999999"/>
    <s v="."/>
    <s v="."/>
  </r>
  <r>
    <x v="3"/>
    <x v="0"/>
    <x v="0"/>
    <n v="659.60546280991741"/>
    <n v="0.20161999999999999"/>
    <n v="2.6810000000000004E-2"/>
    <n v="3.5650000000000008E-2"/>
    <n v="5.6378899999999996"/>
    <n v="3.4497"/>
    <n v="7.8249700000000004"/>
    <n v="4.8452600000000006"/>
    <n v="2.6233300000000002"/>
    <x v="3"/>
    <n v="61.273340000000005"/>
    <n v="30.162649999999999"/>
    <s v="."/>
    <s v="."/>
  </r>
  <r>
    <x v="4"/>
    <x v="0"/>
    <x v="0"/>
    <n v="1112.9797190082645"/>
    <n v="0.53819000000000006"/>
    <n v="7.9760000000000011E-2"/>
    <n v="4.5499999999999999E-2"/>
    <n v="9.4872399999999999"/>
    <n v="5.9242299999999997"/>
    <n v="13.451139999999999"/>
    <n v="8.1438100000000002"/>
    <n v="4.5690100000000005"/>
    <x v="4"/>
    <n v="113.87898"/>
    <n v="52.15088999999999"/>
    <s v="."/>
    <s v="."/>
  </r>
  <r>
    <x v="5"/>
    <x v="0"/>
    <x v="0"/>
    <n v="1233.6370661157025"/>
    <n v="0.92293999999999987"/>
    <n v="9.869E-2"/>
    <n v="6.5739999999999993E-2"/>
    <n v="10.381260000000001"/>
    <n v="6.9139599999999994"/>
    <n v="15.384769999999998"/>
    <n v="9.7001300000000015"/>
    <n v="5.3832699999999996"/>
    <x v="5"/>
    <n v="125.48078"/>
    <n v="52.846809999999998"/>
    <s v="."/>
    <s v="."/>
  </r>
  <r>
    <x v="6"/>
    <x v="0"/>
    <x v="0"/>
    <n v="413.81323140495869"/>
    <n v="0.29777000000000003"/>
    <n v="2.7970000000000002E-2"/>
    <n v="6.5100000000000002E-3"/>
    <n v="3.5348299999999999"/>
    <n v="2.1778599999999995"/>
    <n v="5.1528199999999993"/>
    <n v="3.1473599999999995"/>
    <n v="1.7224100000000002"/>
    <x v="6"/>
    <n v="39.274570000000004"/>
    <n v="18.80349"/>
    <s v="."/>
    <s v="."/>
  </r>
  <r>
    <x v="7"/>
    <x v="0"/>
    <x v="0"/>
    <n v="320.4461900826447"/>
    <n v="0.14143"/>
    <n v="1.2099999999999998E-2"/>
    <n v="1.076E-2"/>
    <n v="2.7702299999999997"/>
    <n v="1.84263"/>
    <n v="4.1071699999999991"/>
    <n v="2.35859"/>
    <n v="1.3176100000000002"/>
    <x v="7"/>
    <n v="30.822350000000007"/>
    <n v="13.342830000000001"/>
    <s v="."/>
    <s v="."/>
  </r>
  <r>
    <x v="8"/>
    <x v="0"/>
    <x v="0"/>
    <n v="374.42223966942157"/>
    <n v="0.13314000000000001"/>
    <n v="1.5210000000000001E-2"/>
    <n v="3.0030000000000001E-2"/>
    <n v="3.3472499999999998"/>
    <n v="2.1173599999999997"/>
    <n v="4.8134199999999998"/>
    <n v="2.4153600000000002"/>
    <n v="1.4526799999999997"/>
    <x v="8"/>
    <n v="34.69979"/>
    <n v="14.376489999999999"/>
    <s v="."/>
    <s v="."/>
  </r>
  <r>
    <x v="9"/>
    <x v="0"/>
    <x v="0"/>
    <n v="1002.7605123966943"/>
    <n v="0.44783000000000001"/>
    <n v="3.8920000000000003E-2"/>
    <n v="4.7300000000000002E-2"/>
    <n v="9.3143800000000017"/>
    <n v="5.5232599999999996"/>
    <n v="12.736819999999998"/>
    <n v="7.1969400000000006"/>
    <n v="4.1999599999999999"/>
    <x v="9"/>
    <n v="93.136579999999981"/>
    <n v="44.242130000000003"/>
    <s v="."/>
    <s v="."/>
  </r>
  <r>
    <x v="0"/>
    <x v="0"/>
    <x v="1"/>
    <n v="304.64256198347107"/>
    <n v="2.3609999999999999E-2"/>
    <n v="2.63E-2"/>
    <n v="1.5970000000000002E-2"/>
    <n v="2.1295299999999999"/>
    <n v="1.5667299999999997"/>
    <n v="4.0740499999999997"/>
    <n v="1.7762899999999999"/>
    <n v="0.93068000000000006"/>
    <x v="10"/>
    <n v="32.154859999999999"/>
    <n v="12.19797"/>
    <s v="."/>
    <s v="."/>
  </r>
  <r>
    <x v="1"/>
    <x v="0"/>
    <x v="1"/>
    <n v="457.32280165289262"/>
    <n v="2.1350000000000001E-2"/>
    <n v="5.5960000000000003E-2"/>
    <n v="3.0810000000000001E-2"/>
    <n v="3.3059699999999999"/>
    <n v="2.48909"/>
    <n v="6.4080000000000013"/>
    <n v="2.8971300000000002"/>
    <n v="1.5032300000000001"/>
    <x v="11"/>
    <n v="47.669370000000001"/>
    <n v="20.572400000000002"/>
    <s v="."/>
    <s v="."/>
  </r>
  <r>
    <x v="2"/>
    <x v="0"/>
    <x v="1"/>
    <n v="866.77185123966956"/>
    <n v="2.7879999999999999E-2"/>
    <n v="7.737999999999999E-2"/>
    <n v="4.5179999999999991E-2"/>
    <n v="5.9002300000000005"/>
    <n v="4.3997199999999994"/>
    <n v="11.28093"/>
    <n v="5.64499"/>
    <n v="2.8923900000000002"/>
    <x v="12"/>
    <n v="86.911880000000011"/>
    <n v="37.560169999999999"/>
    <s v="."/>
    <s v="."/>
  </r>
  <r>
    <x v="3"/>
    <x v="0"/>
    <x v="1"/>
    <n v="830.04471074380183"/>
    <n v="3.8249999999999999E-2"/>
    <n v="3.6839999999999998E-2"/>
    <n v="6.4250000000000002E-2"/>
    <n v="5.8658199999999994"/>
    <n v="4.4381799999999991"/>
    <n v="11.132020000000001"/>
    <n v="5.370070000000001"/>
    <n v="2.7744900000000001"/>
    <x v="13"/>
    <n v="85.637360000000001"/>
    <n v="39.267129999999995"/>
    <s v="."/>
    <s v="."/>
  </r>
  <r>
    <x v="4"/>
    <x v="0"/>
    <x v="1"/>
    <n v="922.07982644628089"/>
    <n v="3.8239999999999996E-2"/>
    <n v="7.6850000000000002E-2"/>
    <n v="5.6640000000000003E-2"/>
    <n v="6.3330900000000003"/>
    <n v="5.0046799999999996"/>
    <n v="12.498849999999999"/>
    <n v="6.009780000000001"/>
    <n v="3.1445799999999999"/>
    <x v="14"/>
    <n v="101.15024000000001"/>
    <n v="44.664280000000005"/>
    <s v="."/>
    <s v="."/>
  </r>
  <r>
    <x v="5"/>
    <x v="0"/>
    <x v="1"/>
    <n v="968.86725619834715"/>
    <n v="5.8169999999999999E-2"/>
    <n v="9.9899999999999975E-2"/>
    <n v="6.3130000000000006E-2"/>
    <n v="6.5561399999999992"/>
    <n v="5.32538"/>
    <n v="13.14682"/>
    <n v="6.648290000000002"/>
    <n v="3.4677099999999994"/>
    <x v="15"/>
    <n v="106.48295999999999"/>
    <n v="40.103259999999992"/>
    <s v="."/>
    <s v="."/>
  </r>
  <r>
    <x v="6"/>
    <x v="0"/>
    <x v="1"/>
    <n v="538.06961157024784"/>
    <n v="2.9100000000000001E-2"/>
    <n v="3.6519999999999997E-2"/>
    <n v="9.6500000000000006E-3"/>
    <n v="3.8697900000000005"/>
    <n v="2.8137099999999999"/>
    <n v="7.4012000000000002"/>
    <n v="3.6251599999999997"/>
    <n v="1.82315"/>
    <x v="16"/>
    <n v="55.314559999999993"/>
    <n v="25.488739999999996"/>
    <s v="."/>
    <s v="."/>
  </r>
  <r>
    <x v="7"/>
    <x v="0"/>
    <x v="1"/>
    <n v="423.78850413223142"/>
    <n v="2.0159999999999997E-2"/>
    <n v="1.814E-2"/>
    <n v="1.6520000000000003E-2"/>
    <n v="3.0739399999999999"/>
    <n v="2.4927100000000002"/>
    <n v="6.1724499999999987"/>
    <n v="2.8063600000000002"/>
    <n v="1.4136499999999999"/>
    <x v="17"/>
    <n v="44.330430000000007"/>
    <n v="17.530609999999999"/>
    <s v="."/>
    <s v="."/>
  </r>
  <r>
    <x v="8"/>
    <x v="0"/>
    <x v="1"/>
    <n v="516.05033057851233"/>
    <n v="2.4989999999999998E-2"/>
    <n v="2.3050000000000001E-2"/>
    <n v="4.0659999999999995E-2"/>
    <n v="3.8082099999999999"/>
    <n v="2.95906"/>
    <n v="7.33596"/>
    <n v="2.7534300000000003"/>
    <n v="1.5649299999999999"/>
    <x v="18"/>
    <n v="51.722799999999999"/>
    <n v="18.663799999999998"/>
    <s v="."/>
    <s v="."/>
  </r>
  <r>
    <x v="9"/>
    <x v="0"/>
    <x v="1"/>
    <n v="1296.3792644628102"/>
    <n v="4.7599999999999996E-2"/>
    <n v="5.4469999999999998E-2"/>
    <n v="9.4069999999999973E-2"/>
    <n v="9.27895"/>
    <n v="6.7912600000000003"/>
    <n v="17.370800000000003"/>
    <n v="7.4001099999999997"/>
    <n v="4.1236899999999999"/>
    <x v="19"/>
    <n v="126.52725999999998"/>
    <n v="53.570439999999998"/>
    <s v="."/>
    <s v="."/>
  </r>
  <r>
    <x v="0"/>
    <x v="0"/>
    <x v="2"/>
    <n v="347.85929752066119"/>
    <n v="1.6640899999999998"/>
    <n v="1.7560000000000003E-2"/>
    <n v="1.3369999999999998E-2"/>
    <n v="2.16533"/>
    <n v="1.5707500000000001"/>
    <n v="3.5733899999999998"/>
    <n v="2.8241399999999999"/>
    <n v="1.66588"/>
    <x v="20"/>
    <n v="26.587910000000001"/>
    <n v="0"/>
    <s v="."/>
    <s v="."/>
  </r>
  <r>
    <x v="1"/>
    <x v="0"/>
    <x v="2"/>
    <n v="453.1664380165289"/>
    <n v="2.2237800000000001"/>
    <n v="3.3329999999999999E-2"/>
    <n v="2.359E-2"/>
    <n v="2.80416"/>
    <n v="2.0495400000000004"/>
    <n v="4.6639799999999996"/>
    <n v="3.9280099999999996"/>
    <n v="2.2955700000000001"/>
    <x v="21"/>
    <n v="33.95129"/>
    <n v="0"/>
    <s v="."/>
    <s v="."/>
  </r>
  <r>
    <x v="2"/>
    <x v="0"/>
    <x v="2"/>
    <n v="841.91868595041319"/>
    <n v="5.6632100000000003"/>
    <n v="4.3769999999999996E-2"/>
    <n v="2.6949999999999995E-2"/>
    <n v="4.9056900000000008"/>
    <n v="3.9774799999999995"/>
    <n v="8.0026799999999998"/>
    <n v="7.7508899999999992"/>
    <n v="4.6638799999999989"/>
    <x v="22"/>
    <n v="62.283180000000009"/>
    <n v="0"/>
    <s v="."/>
    <s v="."/>
  </r>
  <r>
    <x v="3"/>
    <x v="0"/>
    <x v="2"/>
    <s v="."/>
    <s v="."/>
    <s v="."/>
    <s v="."/>
    <s v="."/>
    <s v="."/>
    <s v="."/>
    <s v="."/>
    <s v="."/>
    <x v="23"/>
    <s v="."/>
    <s v="."/>
    <s v="."/>
    <s v="."/>
  </r>
  <r>
    <x v="4"/>
    <x v="0"/>
    <x v="2"/>
    <n v="919.00033884297522"/>
    <n v="7.2259200000000012"/>
    <n v="7.1229999999999988E-2"/>
    <n v="1.5089999999999999E-2"/>
    <n v="5.4512199999999993"/>
    <n v="4.8115599999999992"/>
    <n v="9.1062799999999982"/>
    <n v="8.7057299999999991"/>
    <n v="5.3117000000000001"/>
    <x v="24"/>
    <n v="72.714110000000005"/>
    <n v="0"/>
    <s v="."/>
    <s v="."/>
  </r>
  <r>
    <x v="5"/>
    <x v="0"/>
    <x v="2"/>
    <n v="990.5653636363636"/>
    <n v="8.1143100000000015"/>
    <n v="9.4610000000000014E-2"/>
    <n v="3.2499999999999994E-2"/>
    <n v="6.2544199999999996"/>
    <n v="5.4827399999999997"/>
    <n v="9.7271699999999992"/>
    <n v="10.880850000000002"/>
    <n v="6.1948100000000004"/>
    <x v="25"/>
    <n v="78.014160000000004"/>
    <n v="0"/>
    <s v="."/>
    <s v="."/>
  </r>
  <r>
    <x v="6"/>
    <x v="0"/>
    <x v="2"/>
    <n v="936.57042148760331"/>
    <n v="6.3639999999999999"/>
    <n v="7.2709999999999997E-2"/>
    <n v="1.34E-2"/>
    <n v="5.6306499999999993"/>
    <n v="4.7914599999999998"/>
    <n v="9.5026700000000002"/>
    <n v="8.7791400000000017"/>
    <n v="5.2444799999999994"/>
    <x v="26"/>
    <n v="72.09405000000001"/>
    <n v="0"/>
    <s v="."/>
    <s v="."/>
  </r>
  <r>
    <x v="7"/>
    <x v="0"/>
    <x v="2"/>
    <n v="657.27223140495869"/>
    <n v="3.5572900000000005"/>
    <n v="2.8210000000000002E-2"/>
    <n v="1.5990000000000001E-2"/>
    <n v="4.1770599999999991"/>
    <n v="3.4945600000000003"/>
    <n v="7.0534000000000008"/>
    <n v="5.6091799999999994"/>
    <n v="3.4546600000000001"/>
    <x v="27"/>
    <n v="51.324300000000001"/>
    <n v="0"/>
    <s v="."/>
    <s v="."/>
  </r>
  <r>
    <x v="8"/>
    <x v="0"/>
    <x v="2"/>
    <n v="537.2572314049587"/>
    <n v="2.5263200000000001"/>
    <n v="3.0690000000000002E-2"/>
    <n v="1.3139999999999999E-2"/>
    <n v="3.2899600000000002"/>
    <n v="2.7441599999999999"/>
    <n v="5.5340200000000008"/>
    <n v="4.0328999999999997"/>
    <n v="2.5747900000000001"/>
    <x v="28"/>
    <n v="40.169760000000004"/>
    <n v="0"/>
    <s v="."/>
    <s v="."/>
  </r>
  <r>
    <x v="9"/>
    <x v="0"/>
    <x v="2"/>
    <n v="1149.4612561983472"/>
    <n v="6.7513499999999995"/>
    <n v="4.9660000000000003E-2"/>
    <n v="1.3229999999999999E-2"/>
    <n v="6.8709800000000012"/>
    <n v="5.9580099999999998"/>
    <n v="10.889860000000002"/>
    <n v="9.5896199999999983"/>
    <n v="5.9679199999999994"/>
    <x v="29"/>
    <n v="84.633099999999999"/>
    <n v="0"/>
    <s v="."/>
    <s v="."/>
  </r>
  <r>
    <x v="0"/>
    <x v="0"/>
    <x v="3"/>
    <n v="429.22956198347106"/>
    <n v="0.26473000000000002"/>
    <n v="1.7479999999999999E-2"/>
    <n v="2.4340000000000001E-2"/>
    <n v="2.3996399999999998"/>
    <n v="2.15584"/>
    <n v="4.3417299999999992"/>
    <n v="4.6878199999999994"/>
    <n v="1.66245"/>
    <x v="30"/>
    <n v="37.123510000000003"/>
    <n v="20.743899999999996"/>
    <s v="."/>
    <s v="."/>
  </r>
  <r>
    <x v="1"/>
    <x v="0"/>
    <x v="3"/>
    <n v="546.82631404958681"/>
    <n v="0.40526000000000001"/>
    <n v="4.7539999999999999E-2"/>
    <n v="2.9929999999999991E-2"/>
    <n v="3.0819299999999994"/>
    <n v="2.8379000000000003"/>
    <n v="5.6419000000000006"/>
    <n v="5.7822399999999998"/>
    <n v="2.2085599999999999"/>
    <x v="31"/>
    <n v="46.752879999999998"/>
    <n v="26.481519999999996"/>
    <s v="."/>
    <s v="."/>
  </r>
  <r>
    <x v="2"/>
    <x v="0"/>
    <x v="3"/>
    <n v="1000.7012231404959"/>
    <n v="1.1121799999999999"/>
    <n v="6.3410000000000008E-2"/>
    <n v="3.1020000000000002E-2"/>
    <n v="5.3522300000000005"/>
    <n v="5.0335900000000002"/>
    <n v="9.85642"/>
    <n v="10.201739999999999"/>
    <n v="4.1910100000000003"/>
    <x v="32"/>
    <n v="84.311520000000002"/>
    <n v="47.58700000000001"/>
    <s v="."/>
    <s v="."/>
  </r>
  <r>
    <x v="3"/>
    <x v="0"/>
    <x v="3"/>
    <n v="975.42297520661157"/>
    <n v="1.2087600000000001"/>
    <n v="3.9570000000000001E-2"/>
    <n v="4.0550000000000003E-2"/>
    <n v="5.5157700000000007"/>
    <n v="5.0446"/>
    <n v="9.9015799999999992"/>
    <n v="9.6989099999999979"/>
    <n v="4.1013100000000007"/>
    <x v="33"/>
    <n v="83.318080000000023"/>
    <n v="48.302439999999997"/>
    <s v="."/>
    <s v="."/>
  </r>
  <r>
    <x v="4"/>
    <x v="0"/>
    <x v="3"/>
    <n v="1105.2715537190081"/>
    <n v="1.73248"/>
    <n v="8.6290000000000019E-2"/>
    <n v="1.5249999999999998E-2"/>
    <n v="6.0385799999999996"/>
    <n v="5.9431100000000017"/>
    <n v="11.2448"/>
    <n v="11.00952"/>
    <n v="4.7622600000000004"/>
    <x v="34"/>
    <n v="101.13552"/>
    <n v="55.390499999999996"/>
    <s v="."/>
    <s v="."/>
  </r>
  <r>
    <x v="5"/>
    <x v="0"/>
    <x v="3"/>
    <n v="1173.5303801652892"/>
    <n v="2.2433100000000001"/>
    <n v="0.10181999999999999"/>
    <n v="3.9249999999999993E-2"/>
    <n v="6.19963"/>
    <n v="6.305909999999999"/>
    <n v="12.038899999999998"/>
    <n v="11.954909999999996"/>
    <n v="5.1990300000000005"/>
    <x v="35"/>
    <n v="105.02818000000001"/>
    <n v="48.759730000000005"/>
    <s v="."/>
    <s v="."/>
  </r>
  <r>
    <x v="6"/>
    <x v="0"/>
    <x v="3"/>
    <n v="677.07163636363646"/>
    <n v="0.90526000000000006"/>
    <n v="6.2969999999999998E-2"/>
    <n v="7.0000000000000001E-3"/>
    <n v="3.9504200000000007"/>
    <n v="3.6662599999999999"/>
    <n v="7.1916100000000007"/>
    <n v="7.8582700000000001"/>
    <n v="2.90021"/>
    <x v="36"/>
    <n v="58.396180000000001"/>
    <n v="35.643749999999997"/>
    <s v="."/>
    <s v="."/>
  </r>
  <r>
    <x v="7"/>
    <x v="0"/>
    <x v="3"/>
    <n v="542.27320661157023"/>
    <n v="0.47083999999999998"/>
    <n v="1.8870000000000001E-2"/>
    <n v="1.5929999999999996E-2"/>
    <n v="3.2116299999999995"/>
    <n v="3.0758999999999999"/>
    <n v="5.8710600000000008"/>
    <n v="6.7276499999999997"/>
    <n v="2.3197800000000002"/>
    <x v="37"/>
    <n v="47.06631999999999"/>
    <n v="26.794560000000001"/>
    <s v="."/>
    <s v="."/>
  </r>
  <r>
    <x v="8"/>
    <x v="0"/>
    <x v="3"/>
    <n v="608.10433884297515"/>
    <n v="0.46517999999999998"/>
    <n v="2.3999999999999997E-2"/>
    <n v="1.3130000000000001E-2"/>
    <n v="3.6007099999999999"/>
    <n v="3.3027399999999996"/>
    <n v="6.36259"/>
    <n v="5.5688199999999997"/>
    <n v="2.4211499999999995"/>
    <x v="38"/>
    <n v="50.55086"/>
    <n v="25.08793"/>
    <s v="."/>
    <s v="."/>
  </r>
  <r>
    <x v="9"/>
    <x v="0"/>
    <x v="3"/>
    <n v="1397.3316694214875"/>
    <n v="1.4955000000000001"/>
    <n v="6.2939999999999996E-2"/>
    <n v="3.3589999999999995E-2"/>
    <n v="7.9094299999999986"/>
    <n v="7.2209599999999998"/>
    <n v="14.12839"/>
    <n v="12.462839999999998"/>
    <n v="5.6478599999999997"/>
    <x v="39"/>
    <n v="116.61520000000002"/>
    <n v="62.626909999999995"/>
    <s v="."/>
    <s v="."/>
  </r>
  <r>
    <x v="0"/>
    <x v="0"/>
    <x v="4"/>
    <n v="614.42390082644624"/>
    <n v="0.10746000000000001"/>
    <n v="2.5490000000000002E-2"/>
    <n v="2.8320000000000001E-2"/>
    <n v="2.9190200000000002"/>
    <n v="2.2636700000000003"/>
    <n v="5.0206799999999996"/>
    <n v="5.0404799999999996"/>
    <n v="1.8137699999999999"/>
    <x v="40"/>
    <n v="44.850950000000005"/>
    <n v="0"/>
    <s v="."/>
    <s v="."/>
  </r>
  <r>
    <x v="1"/>
    <x v="0"/>
    <x v="4"/>
    <n v="801.09185950413223"/>
    <n v="0.15293999999999999"/>
    <n v="5.664000000000001E-2"/>
    <n v="3.9959999999999996E-2"/>
    <n v="4.0340299999999996"/>
    <n v="2.9788399999999995"/>
    <n v="6.7156900000000004"/>
    <n v="6.6413600000000006"/>
    <n v="2.4865599999999999"/>
    <x v="41"/>
    <n v="56.912689999999998"/>
    <n v="0"/>
    <s v="."/>
    <s v="."/>
  </r>
  <r>
    <x v="2"/>
    <x v="0"/>
    <x v="4"/>
    <n v="1250.9804380165292"/>
    <n v="0.22755999999999998"/>
    <n v="6.3569999999999988E-2"/>
    <n v="3.773E-2"/>
    <n v="5.774"/>
    <n v="4.5141999999999998"/>
    <n v="9.9543499999999998"/>
    <n v="9.9507999999999974"/>
    <n v="3.94597"/>
    <x v="42"/>
    <n v="90.227860000000007"/>
    <n v="0"/>
    <s v="."/>
    <s v="."/>
  </r>
  <r>
    <x v="3"/>
    <x v="0"/>
    <x v="4"/>
    <n v="1162.5538016528926"/>
    <n v="0.30934999999999996"/>
    <n v="4.3310000000000008E-2"/>
    <n v="5.7390000000000004E-2"/>
    <n v="5.5486800000000001"/>
    <n v="4.3981200000000005"/>
    <n v="9.5546299999999995"/>
    <n v="9.5245599999999992"/>
    <n v="3.7476400000000005"/>
    <x v="43"/>
    <n v="86.506440000000012"/>
    <n v="0"/>
    <s v="."/>
    <s v="."/>
  </r>
  <r>
    <x v="4"/>
    <x v="0"/>
    <x v="4"/>
    <n v="1348.2299008264463"/>
    <n v="0.40155999999999997"/>
    <n v="9.7349999999999992E-2"/>
    <n v="3.5569999999999991E-2"/>
    <n v="6.3278800000000004"/>
    <n v="5.3029500000000001"/>
    <n v="11.145110000000001"/>
    <n v="11.216060000000001"/>
    <n v="4.3772099999999998"/>
    <x v="44"/>
    <n v="106.768"/>
    <n v="0"/>
    <s v="."/>
    <s v="."/>
  </r>
  <r>
    <x v="5"/>
    <x v="0"/>
    <x v="4"/>
    <n v="1390.5397933884294"/>
    <n v="0.65976999999999997"/>
    <n v="0.11194"/>
    <n v="3.1339999999999993E-2"/>
    <n v="6.3410300000000008"/>
    <n v="5.5753300000000001"/>
    <n v="11.404280000000002"/>
    <n v="11.93267"/>
    <n v="4.6583899999999998"/>
    <x v="45"/>
    <n v="107.13907"/>
    <n v="0"/>
    <s v="."/>
    <s v="."/>
  </r>
  <r>
    <x v="6"/>
    <x v="0"/>
    <x v="4"/>
    <n v="855.68191735537198"/>
    <n v="0.26347999999999999"/>
    <n v="5.0299999999999997E-2"/>
    <n v="8.8800000000000007E-3"/>
    <n v="4.1729000000000003"/>
    <n v="3.2275199999999997"/>
    <n v="7.1238599999999996"/>
    <n v="7.4563299999999995"/>
    <n v="2.7456499999999999"/>
    <x v="46"/>
    <n v="63.000999999999998"/>
    <n v="0"/>
    <s v="."/>
    <s v="."/>
  </r>
  <r>
    <x v="7"/>
    <x v="0"/>
    <x v="4"/>
    <n v="783.62568595041319"/>
    <n v="0.15619999999999998"/>
    <n v="2.613E-2"/>
    <n v="1.8069999999999999E-2"/>
    <n v="4.0375899999999998"/>
    <n v="3.3286800000000003"/>
    <n v="6.8129499999999998"/>
    <n v="7.0661300000000011"/>
    <n v="2.5094000000000007"/>
    <x v="47"/>
    <n v="58.560490000000001"/>
    <n v="0"/>
    <s v="."/>
    <s v="."/>
  </r>
  <r>
    <x v="8"/>
    <x v="0"/>
    <x v="4"/>
    <n v="921.57917355371899"/>
    <n v="0.17842"/>
    <n v="3.943E-2"/>
    <n v="1.4190000000000001E-2"/>
    <n v="4.8605499999999999"/>
    <n v="3.6962100000000002"/>
    <n v="7.7001900000000001"/>
    <n v="6.8533299999999997"/>
    <n v="2.7284999999999999"/>
    <x v="48"/>
    <n v="64.027779999999993"/>
    <n v="0"/>
    <s v="."/>
    <s v="."/>
  </r>
  <r>
    <x v="9"/>
    <x v="0"/>
    <x v="4"/>
    <n v="1569.367338842975"/>
    <n v="0.34468000000000004"/>
    <n v="6.9479999999999986E-2"/>
    <n v="3.7060000000000003E-2"/>
    <n v="7.7877500000000008"/>
    <n v="5.9665999999999988"/>
    <n v="13.03275"/>
    <n v="11.728179999999998"/>
    <n v="4.76891"/>
    <x v="49"/>
    <n v="114.47699"/>
    <n v="0"/>
    <s v="."/>
    <s v="."/>
  </r>
  <r>
    <x v="0"/>
    <x v="0"/>
    <x v="5"/>
    <n v="443.12504132231402"/>
    <n v="3.4810000000000001E-2"/>
    <n v="1.7430000000000001E-2"/>
    <n v="1.7100000000000001E-2"/>
    <n v="1.9247700000000001"/>
    <n v="1.4353000000000002"/>
    <n v="2.8401500000000004"/>
    <n v="1.86826"/>
    <n v="1.0353699999999999"/>
    <x v="50"/>
    <n v="28.266720000000007"/>
    <n v="0"/>
    <s v="."/>
    <s v="."/>
  </r>
  <r>
    <x v="1"/>
    <x v="0"/>
    <x v="5"/>
    <n v="608.47274380165288"/>
    <n v="3.5139999999999998E-2"/>
    <n v="4.086E-2"/>
    <n v="2.614E-2"/>
    <n v="2.7501899999999995"/>
    <n v="2.1230000000000002"/>
    <n v="4.0928000000000004"/>
    <n v="2.8269499999999996"/>
    <n v="1.5209900000000001"/>
    <x v="51"/>
    <n v="37.982759999999999"/>
    <n v="0"/>
    <s v="."/>
    <s v="."/>
  </r>
  <r>
    <x v="2"/>
    <x v="0"/>
    <x v="5"/>
    <n v="1070.8398595041322"/>
    <n v="6.8260000000000001E-2"/>
    <n v="5.9969999999999996E-2"/>
    <n v="2.7269999999999999E-2"/>
    <n v="4.5708499999999992"/>
    <n v="3.5663799999999997"/>
    <n v="6.77128"/>
    <n v="4.4870700000000001"/>
    <n v="2.7293099999999999"/>
    <x v="52"/>
    <n v="66.563479999999998"/>
    <n v="0"/>
    <s v="."/>
    <s v="."/>
  </r>
  <r>
    <x v="3"/>
    <x v="0"/>
    <x v="5"/>
    <n v="1011.1110247933884"/>
    <n v="0.10461999999999999"/>
    <n v="5.3130000000000004E-2"/>
    <n v="3.7019999999999997E-2"/>
    <n v="4.3347999999999995"/>
    <n v="4.1431700000000005"/>
    <n v="6.8091299999999988"/>
    <n v="4.9973499999999991"/>
    <n v="2.8186100000000001"/>
    <x v="53"/>
    <n v="66.633899999999997"/>
    <n v="0"/>
    <s v="."/>
    <s v="."/>
  </r>
  <r>
    <x v="4"/>
    <x v="0"/>
    <x v="5"/>
    <n v="1355.3996280991737"/>
    <n v="0.16947000000000004"/>
    <n v="0.10683999999999999"/>
    <n v="1.5859999999999999E-2"/>
    <n v="5.878470000000001"/>
    <n v="5.0617499999999991"/>
    <n v="8.7212500000000013"/>
    <n v="6.3511099999999994"/>
    <n v="3.6235399999999998"/>
    <x v="54"/>
    <n v="93.294089999999997"/>
    <n v="0"/>
    <s v="."/>
    <s v="."/>
  </r>
  <r>
    <x v="5"/>
    <x v="0"/>
    <x v="5"/>
    <n v="674.32276859504134"/>
    <n v="0.11072"/>
    <n v="4.2090000000000002E-2"/>
    <n v="1.2759999999999999E-2"/>
    <n v="2.9463199999999996"/>
    <n v="2.59314"/>
    <n v="4.55497"/>
    <n v="3.1074600000000001"/>
    <n v="1.7567799999999998"/>
    <x v="55"/>
    <n v="45.732550000000003"/>
    <n v="0"/>
    <s v="."/>
    <s v="."/>
  </r>
  <r>
    <x v="6"/>
    <x v="0"/>
    <x v="5"/>
    <n v="658.05627272727281"/>
    <n v="3.8329999999999996E-2"/>
    <n v="3.1570000000000001E-2"/>
    <n v="7.4300000000000008E-3"/>
    <n v="2.9624999999999999"/>
    <n v="2.2483799999999996"/>
    <n v="4.3334700000000002"/>
    <n v="2.8467800000000003"/>
    <n v="1.6197099999999995"/>
    <x v="56"/>
    <n v="44.460440000000006"/>
    <n v="0"/>
    <s v="."/>
    <s v="."/>
  </r>
  <r>
    <x v="7"/>
    <x v="0"/>
    <x v="5"/>
    <n v="532.86471074380177"/>
    <n v="4.4260000000000001E-2"/>
    <n v="1.4259999999999998E-2"/>
    <n v="1.052E-2"/>
    <n v="2.4943200000000001"/>
    <n v="2.0674500000000005"/>
    <n v="3.5689599999999997"/>
    <n v="2.1642900000000003"/>
    <n v="1.2078199999999997"/>
    <x v="57"/>
    <n v="33.012940000000008"/>
    <n v="0"/>
    <s v="."/>
    <s v="."/>
  </r>
  <r>
    <x v="8"/>
    <x v="0"/>
    <x v="5"/>
    <n v="861.85033884297513"/>
    <n v="4.2079999999999999E-2"/>
    <n v="3.0950000000000002E-2"/>
    <n v="4.299999999999999E-2"/>
    <n v="4.1006399999999994"/>
    <n v="3.0830700000000002"/>
    <n v="5.8755100000000002"/>
    <n v="3.1060199999999996"/>
    <n v="1.9890800000000004"/>
    <x v="58"/>
    <n v="54.901099999999992"/>
    <n v="0"/>
    <s v="."/>
    <s v="."/>
  </r>
  <r>
    <x v="9"/>
    <x v="0"/>
    <x v="5"/>
    <n v="1128.9155950413221"/>
    <n v="5.3270000000000005E-2"/>
    <n v="3.5930000000000004E-2"/>
    <n v="2.0819999999999998E-2"/>
    <n v="5.2171199999999995"/>
    <n v="4.01755"/>
    <n v="7.1114599999999992"/>
    <n v="4.560719999999999"/>
    <n v="2.7046800000000002"/>
    <x v="59"/>
    <n v="71.208370000000016"/>
    <n v="0"/>
    <s v="."/>
    <s v="."/>
  </r>
  <r>
    <x v="0"/>
    <x v="0"/>
    <x v="6"/>
    <n v="435.30352066115705"/>
    <n v="5.8540000000000009E-2"/>
    <n v="1.5729999999999997E-2"/>
    <n v="2.5319999999999999E-2"/>
    <n v="2.2719800000000001"/>
    <n v="1.49468"/>
    <n v="3.4898099999999999"/>
    <n v="1.9712700000000001"/>
    <n v="1.1384000000000001"/>
    <x v="60"/>
    <n v="31.02711"/>
    <n v="0"/>
    <s v="."/>
    <s v="."/>
  </r>
  <r>
    <x v="1"/>
    <x v="0"/>
    <x v="6"/>
    <n v="610.93822314049601"/>
    <n v="5.425E-2"/>
    <n v="4.4649999999999995E-2"/>
    <n v="2.7919999999999997E-2"/>
    <n v="3.2828499999999998"/>
    <n v="2.2098599999999999"/>
    <n v="5.0777000000000001"/>
    <n v="2.8824900000000002"/>
    <n v="1.6759899999999999"/>
    <x v="61"/>
    <n v="42.261540000000004"/>
    <n v="0"/>
    <s v="."/>
    <s v="."/>
  </r>
  <r>
    <x v="2"/>
    <x v="0"/>
    <x v="6"/>
    <n v="1084.6975537190083"/>
    <n v="7.7109999999999998E-2"/>
    <n v="5.6120000000000003E-2"/>
    <n v="3.4900000000000007E-2"/>
    <n v="5.4188300000000007"/>
    <n v="3.7125899999999996"/>
    <n v="8.1919699999999995"/>
    <n v="4.8653600000000008"/>
    <n v="3.0470299999999999"/>
    <x v="62"/>
    <n v="73.560459999999992"/>
    <n v="0"/>
    <s v="."/>
    <s v="."/>
  </r>
  <r>
    <x v="3"/>
    <x v="0"/>
    <x v="6"/>
    <s v="."/>
    <s v="."/>
    <s v="."/>
    <s v="."/>
    <s v="."/>
    <s v="."/>
    <s v="."/>
    <s v="."/>
    <s v="."/>
    <x v="23"/>
    <s v="."/>
    <s v="."/>
    <s v="."/>
    <s v="."/>
  </r>
  <r>
    <x v="4"/>
    <x v="0"/>
    <x v="6"/>
    <n v="1841.8736528925619"/>
    <n v="0.20276"/>
    <n v="0.13492000000000001"/>
    <n v="2.683E-2"/>
    <n v="9.1895700000000016"/>
    <n v="6.7653400000000001"/>
    <n v="14.327620000000001"/>
    <n v="8.1578400000000002"/>
    <n v="5.1560999999999995"/>
    <x v="63"/>
    <n v="136.06227000000001"/>
    <n v="0"/>
    <s v="."/>
    <s v="."/>
  </r>
  <r>
    <x v="5"/>
    <x v="0"/>
    <x v="6"/>
    <n v="2182.0814628099174"/>
    <n v="0.39568999999999993"/>
    <n v="0.18896000000000002"/>
    <n v="4.2010000000000006E-2"/>
    <n v="10.74372"/>
    <n v="8.5609900000000003"/>
    <n v="17.384989999999998"/>
    <n v="11.380439999999998"/>
    <n v="6.58901"/>
    <x v="64"/>
    <n v="163.51772"/>
    <n v="0"/>
    <s v="."/>
    <s v="."/>
  </r>
  <r>
    <x v="6"/>
    <x v="0"/>
    <x v="6"/>
    <n v="1332.5396280991736"/>
    <n v="0.20621"/>
    <n v="8.2489999999999994E-2"/>
    <n v="1.333E-2"/>
    <n v="6.8537999999999997"/>
    <n v="4.99498"/>
    <n v="10.653750000000002"/>
    <n v="7.6581599999999987"/>
    <n v="3.8797099999999998"/>
    <x v="65"/>
    <n v="97.902149999999992"/>
    <n v="0"/>
    <s v="."/>
    <s v="."/>
  </r>
  <r>
    <x v="7"/>
    <x v="0"/>
    <x v="6"/>
    <n v="766.0461570247935"/>
    <n v="0.13597999999999999"/>
    <n v="3.322E-2"/>
    <n v="9.9899999999999989E-3"/>
    <n v="4.0804499999999999"/>
    <n v="3.26458"/>
    <n v="6.4452299999999996"/>
    <n v="3.8088500000000005"/>
    <n v="2.2342000000000004"/>
    <x v="66"/>
    <n v="54.739399999999996"/>
    <n v="0"/>
    <s v="."/>
    <s v="."/>
  </r>
  <r>
    <x v="8"/>
    <x v="0"/>
    <x v="6"/>
    <n v="661.40025619834717"/>
    <n v="7.8800000000000009E-2"/>
    <n v="2.564E-2"/>
    <n v="1.3179999999999997E-2"/>
    <n v="3.6456"/>
    <n v="2.61395"/>
    <n v="5.3598799999999995"/>
    <n v="2.5606000000000004"/>
    <n v="1.6091800000000001"/>
    <x v="67"/>
    <n v="46.298659999999998"/>
    <n v="0"/>
    <s v="."/>
    <s v="."/>
  </r>
  <r>
    <x v="9"/>
    <x v="0"/>
    <x v="6"/>
    <n v="1380.7817851239672"/>
    <n v="0.13329999999999997"/>
    <n v="5.7630000000000001E-2"/>
    <n v="3.2070000000000001E-2"/>
    <n v="7.4620399999999991"/>
    <n v="4.9335599999999991"/>
    <n v="10.619480000000001"/>
    <n v="6.0906700000000003"/>
    <n v="3.6535000000000002"/>
    <x v="68"/>
    <n v="92.851199999999992"/>
    <n v="0"/>
    <s v="."/>
    <s v="."/>
  </r>
  <r>
    <x v="0"/>
    <x v="0"/>
    <x v="7"/>
    <n v="202.21653719008265"/>
    <n v="0.19069000000000003"/>
    <n v="8.0600000000000012E-3"/>
    <n v="1.022E-2"/>
    <n v="1.4122399999999999"/>
    <n v="0.79765999999999992"/>
    <n v="2.0189300000000001"/>
    <n v="1.0934299999999999"/>
    <n v="0.47775000000000001"/>
    <x v="69"/>
    <n v="16.506540000000001"/>
    <n v="5.8232299999999997"/>
    <s v="."/>
    <s v="."/>
  </r>
  <r>
    <x v="1"/>
    <x v="0"/>
    <x v="7"/>
    <n v="254.61505785123967"/>
    <n v="0.24764999999999998"/>
    <n v="1.787E-2"/>
    <n v="1.2419999999999999E-2"/>
    <n v="1.86389"/>
    <n v="1.0215699999999999"/>
    <n v="2.6540700000000004"/>
    <n v="1.4691599999999998"/>
    <n v="0.62575000000000003"/>
    <x v="70"/>
    <n v="20.285419999999998"/>
    <n v="7.5012400000000001"/>
    <s v="."/>
    <s v="."/>
  </r>
  <r>
    <x v="2"/>
    <x v="0"/>
    <x v="7"/>
    <n v="772.89471074380162"/>
    <n v="0.99467000000000005"/>
    <n v="3.5699999999999996E-2"/>
    <n v="2.9970000000000004E-2"/>
    <n v="5.5978099999999991"/>
    <n v="2.9725000000000001"/>
    <n v="7.4543899999999992"/>
    <n v="4.1700699999999999"/>
    <n v="1.94089"/>
    <x v="71"/>
    <n v="59.554689999999994"/>
    <n v="22.372220000000002"/>
    <s v="."/>
    <s v="."/>
  </r>
  <r>
    <x v="3"/>
    <x v="0"/>
    <x v="7"/>
    <s v="."/>
    <s v="."/>
    <s v="."/>
    <s v="."/>
    <s v="."/>
    <s v="."/>
    <s v="."/>
    <s v="."/>
    <s v="."/>
    <x v="23"/>
    <s v="."/>
    <s v="."/>
    <s v="."/>
    <s v="."/>
  </r>
  <r>
    <x v="4"/>
    <x v="0"/>
    <x v="7"/>
    <n v="733.04085123966945"/>
    <n v="1.21532"/>
    <n v="4.5080000000000002E-2"/>
    <n v="1.7749999999999998E-2"/>
    <n v="5.4929000000000006"/>
    <n v="3.1504099999999999"/>
    <n v="7.5442300000000007"/>
    <n v="4.2665799999999994"/>
    <n v="2.0009799999999998"/>
    <x v="72"/>
    <n v="62.726300000000002"/>
    <n v="24.659249999999997"/>
    <s v="."/>
    <s v="."/>
  </r>
  <r>
    <x v="5"/>
    <x v="0"/>
    <x v="7"/>
    <n v="820.92904958677684"/>
    <n v="1.6221700000000001"/>
    <n v="5.6610000000000001E-2"/>
    <n v="1.8859999999999998E-2"/>
    <n v="6.00861"/>
    <n v="3.7073"/>
    <n v="8.6532699999999991"/>
    <n v="5.2116000000000007"/>
    <n v="2.4311299999999996"/>
    <x v="73"/>
    <n v="68.401560000000003"/>
    <n v="25.720420000000001"/>
    <s v="."/>
    <s v="."/>
  </r>
  <r>
    <x v="6"/>
    <x v="0"/>
    <x v="7"/>
    <n v="434.61394214876032"/>
    <n v="0.88277000000000005"/>
    <n v="2.0550000000000006E-2"/>
    <n v="8.2199999999999999E-3"/>
    <n v="3.2943599999999997"/>
    <n v="1.8031499999999998"/>
    <n v="4.5855800000000002"/>
    <n v="2.7267800000000002"/>
    <n v="1.2155899999999999"/>
    <x v="74"/>
    <n v="35.46163"/>
    <n v="13.864699999999999"/>
    <s v="."/>
    <s v="."/>
  </r>
  <r>
    <x v="7"/>
    <x v="0"/>
    <x v="7"/>
    <n v="355.60524793388436"/>
    <n v="0.56105999999999989"/>
    <n v="1.1030000000000002E-2"/>
    <n v="6.8700000000000002E-3"/>
    <n v="2.7277300000000002"/>
    <n v="1.6367299999999998"/>
    <n v="3.9218800000000003"/>
    <n v="2.15483"/>
    <n v="0.96326999999999985"/>
    <x v="75"/>
    <n v="28.632369999999998"/>
    <n v="11.061"/>
    <s v="."/>
    <s v="."/>
  </r>
  <r>
    <x v="8"/>
    <x v="0"/>
    <x v="7"/>
    <n v="402.52492561983468"/>
    <n v="0.57608999999999999"/>
    <n v="1.3140000000000001E-2"/>
    <n v="1.132E-2"/>
    <n v="3.1851900000000004"/>
    <n v="1.7673200000000002"/>
    <n v="4.4141199999999996"/>
    <n v="2.0936500000000002"/>
    <n v="0.99334999999999996"/>
    <x v="76"/>
    <n v="31.940600000000003"/>
    <n v="12.216749999999999"/>
    <s v="."/>
    <s v="."/>
  </r>
  <r>
    <x v="9"/>
    <x v="0"/>
    <x v="7"/>
    <n v="992.71911570247948"/>
    <n v="1.64771"/>
    <n v="2.9430000000000005E-2"/>
    <n v="2.6960000000000001E-2"/>
    <n v="7.7864499999999994"/>
    <n v="4.3491199999999992"/>
    <n v="10.432089999999999"/>
    <n v="5.8553199999999999"/>
    <n v="2.7379799999999999"/>
    <x v="77"/>
    <n v="77.055279999999996"/>
    <n v="31.480759999999997"/>
    <s v="."/>
    <s v="."/>
  </r>
  <r>
    <x v="0"/>
    <x v="0"/>
    <x v="8"/>
    <n v="371.29552066115701"/>
    <n v="3.354E-2"/>
    <n v="1.677E-2"/>
    <n v="1.5820000000000001E-2"/>
    <n v="1.8081200000000002"/>
    <n v="1.48793"/>
    <n v="3.4218000000000002"/>
    <n v="2.13225"/>
    <n v="0.97429999999999994"/>
    <x v="78"/>
    <n v="30.493960000000001"/>
    <n v="12.551630000000001"/>
    <s v="."/>
    <s v="."/>
  </r>
  <r>
    <x v="1"/>
    <x v="0"/>
    <x v="8"/>
    <n v="572.18013223140497"/>
    <n v="2.6029999999999998E-2"/>
    <n v="4.7240000000000004E-2"/>
    <n v="3.2100000000000004E-2"/>
    <n v="2.9613700000000001"/>
    <n v="2.2455099999999999"/>
    <n v="5.4091199999999997"/>
    <n v="3.3980600000000001"/>
    <n v="1.5775999999999999"/>
    <x v="79"/>
    <n v="46.472039999999993"/>
    <n v="20.597050000000003"/>
    <s v="."/>
    <s v="."/>
  </r>
  <r>
    <x v="2"/>
    <x v="0"/>
    <x v="8"/>
    <n v="1162.223181818182"/>
    <n v="4.1320000000000009E-2"/>
    <n v="6.1440000000000002E-2"/>
    <n v="3.322E-2"/>
    <n v="5.57477"/>
    <n v="4.5259499999999999"/>
    <n v="10.282259999999999"/>
    <n v="6.5294499999999998"/>
    <n v="3.1963500000000002"/>
    <x v="80"/>
    <n v="91.684380000000004"/>
    <n v="43.681280000000001"/>
    <s v="."/>
    <s v="."/>
  </r>
  <r>
    <x v="3"/>
    <x v="0"/>
    <x v="8"/>
    <n v="1104.0057520661157"/>
    <n v="6.5450000000000008E-2"/>
    <n v="6.2300000000000008E-2"/>
    <n v="3.1740000000000004E-2"/>
    <n v="5.5921700000000003"/>
    <n v="4.8170900000000003"/>
    <n v="10.20576"/>
    <n v="6.7216300000000002"/>
    <n v="3.4161900000000007"/>
    <x v="81"/>
    <n v="95.123239999999981"/>
    <n v="45.872760000000007"/>
    <s v="."/>
    <s v="."/>
  </r>
  <r>
    <x v="4"/>
    <x v="0"/>
    <x v="8"/>
    <n v="1400.8079008264467"/>
    <n v="9.8329999999999973E-2"/>
    <n v="0.10222000000000001"/>
    <n v="1.8760000000000002E-2"/>
    <n v="6.8928100000000017"/>
    <n v="5.8246299999999991"/>
    <n v="12.750770000000001"/>
    <n v="8.2633399999999995"/>
    <n v="4.4083800000000002"/>
    <x v="82"/>
    <n v="119.70043"/>
    <n v="53.196370000000002"/>
    <s v="."/>
    <s v="."/>
  </r>
  <r>
    <x v="5"/>
    <x v="0"/>
    <x v="8"/>
    <n v="655.72304132231397"/>
    <n v="6.5380000000000008E-2"/>
    <n v="3.4279999999999998E-2"/>
    <n v="7.3499999999999998E-3"/>
    <n v="3.2832499999999998"/>
    <n v="2.7779499999999997"/>
    <n v="6.2011700000000003"/>
    <n v="3.9714200000000002"/>
    <n v="1.98956"/>
    <x v="83"/>
    <n v="55.215679999999999"/>
    <n v="26.312429999999999"/>
    <s v="."/>
    <s v="."/>
  </r>
  <r>
    <x v="6"/>
    <x v="0"/>
    <x v="8"/>
    <n v="546.3162148760332"/>
    <n v="4.206E-2"/>
    <n v="2.2979999999999997E-2"/>
    <n v="6.2399999999999982E-3"/>
    <n v="2.8236799999999995"/>
    <n v="2.52841"/>
    <n v="5.417250000000001"/>
    <n v="3.4654000000000011"/>
    <n v="1.6327400000000001"/>
    <x v="84"/>
    <n v="47.112940000000002"/>
    <n v="21.06596"/>
    <s v="."/>
    <s v="."/>
  </r>
  <r>
    <x v="7"/>
    <x v="0"/>
    <x v="8"/>
    <n v="625.04152066115694"/>
    <n v="8.3659999999999998E-2"/>
    <n v="1.9149999999999997E-2"/>
    <n v="7.9900000000000006E-3"/>
    <n v="3.2793500000000004"/>
    <n v="3.0071300000000001"/>
    <n v="6.0687900000000008"/>
    <n v="3.5141099999999996"/>
    <n v="1.6204700000000005"/>
    <x v="85"/>
    <n v="50.425850000000004"/>
    <n v="22.957679999999996"/>
    <s v="."/>
    <s v="."/>
  </r>
  <r>
    <x v="8"/>
    <x v="0"/>
    <x v="8"/>
    <s v="."/>
    <s v="."/>
    <s v="."/>
    <s v="."/>
    <s v="."/>
    <s v="."/>
    <s v="."/>
    <s v="."/>
    <s v="."/>
    <x v="23"/>
    <s v="."/>
    <s v="."/>
    <s v="."/>
    <s v="."/>
  </r>
  <r>
    <x v="9"/>
    <x v="0"/>
    <x v="8"/>
    <s v="."/>
    <s v="."/>
    <s v="."/>
    <s v="."/>
    <s v="."/>
    <s v="."/>
    <s v="."/>
    <s v="."/>
    <s v="."/>
    <x v="23"/>
    <s v="."/>
    <s v="."/>
    <s v="."/>
    <s v="."/>
  </r>
  <r>
    <x v="0"/>
    <x v="0"/>
    <x v="9"/>
    <n v="939.46098347107431"/>
    <n v="0.17041000000000001"/>
    <n v="5.8860000000000003E-2"/>
    <n v="5.3090000000000005E-2"/>
    <n v="4.5781200000000002"/>
    <n v="2.2178999999999998"/>
    <n v="4.5471199999999996"/>
    <n v="2.8543300000000005"/>
    <n v="1.7377099999999999"/>
    <x v="86"/>
    <n v="36.4544"/>
    <n v="5.4623800000000005"/>
    <s v="."/>
    <s v="."/>
  </r>
  <r>
    <x v="1"/>
    <x v="0"/>
    <x v="9"/>
    <n v="1527.9453966942147"/>
    <n v="0.36651999999999996"/>
    <n v="0.12275"/>
    <n v="6.2820000000000001E-2"/>
    <n v="7.7771599999999985"/>
    <n v="3.3360300000000001"/>
    <n v="7.84429"/>
    <n v="5.0132200000000005"/>
    <n v="3.07301"/>
    <x v="87"/>
    <n v="59.078420000000001"/>
    <n v="9.8725499999999986"/>
    <s v="."/>
    <s v="."/>
  </r>
  <r>
    <x v="2"/>
    <x v="0"/>
    <x v="9"/>
    <n v="1873.5470330578514"/>
    <n v="0.28586"/>
    <n v="0.12115999999999999"/>
    <n v="4.7610000000000006E-2"/>
    <n v="8.3108500000000003"/>
    <n v="3.9200900000000001"/>
    <n v="8.9409799999999997"/>
    <n v="5.1863199999999994"/>
    <n v="3.54677"/>
    <x v="88"/>
    <n v="73.380289999999988"/>
    <n v="13.546619999999999"/>
    <s v="."/>
    <s v="."/>
  </r>
  <r>
    <x v="3"/>
    <x v="0"/>
    <x v="9"/>
    <n v="1921.175181818182"/>
    <n v="0.41795000000000004"/>
    <n v="0.12553"/>
    <n v="7.8299999999999995E-2"/>
    <n v="8.5034199999999984"/>
    <n v="4.3704499999999999"/>
    <n v="10.054359999999999"/>
    <n v="6.1121900000000009"/>
    <n v="3.6748200000000004"/>
    <x v="89"/>
    <n v="94.338959999999986"/>
    <n v="18.940560000000001"/>
    <s v="."/>
    <s v="."/>
  </r>
  <r>
    <x v="4"/>
    <x v="0"/>
    <x v="9"/>
    <n v="2041.6719421487603"/>
    <n v="0.77506999999999981"/>
    <n v="0.20036999999999999"/>
    <n v="4.6309999999999997E-2"/>
    <n v="8.6429799999999997"/>
    <n v="4.95885"/>
    <n v="10.063079999999998"/>
    <n v="6.4054099999999989"/>
    <n v="3.9955799999999999"/>
    <x v="90"/>
    <n v="86.383629999999997"/>
    <n v="17.503439999999998"/>
    <s v="."/>
    <s v="."/>
  </r>
  <r>
    <x v="5"/>
    <x v="0"/>
    <x v="9"/>
    <n v="1195.861388429752"/>
    <n v="0.75461"/>
    <n v="0.15803999999999999"/>
    <n v="3.1160000000000004E-2"/>
    <n v="6.7972999999999999"/>
    <n v="3.9884100000000009"/>
    <n v="7.0760200000000015"/>
    <n v="4.3779299999999992"/>
    <n v="2.55708"/>
    <x v="91"/>
    <n v="48.245809999999999"/>
    <n v="7.9448200000000009"/>
    <s v="."/>
    <s v="."/>
  </r>
  <r>
    <x v="6"/>
    <x v="0"/>
    <x v="9"/>
    <n v="1157.3111157024794"/>
    <n v="0.51609000000000005"/>
    <n v="0.14540000000000003"/>
    <n v="1.422E-2"/>
    <n v="7.1942499999999994"/>
    <n v="3.7711300000000003"/>
    <n v="6.7360200000000017"/>
    <n v="3.8578699999999992"/>
    <n v="2.32681"/>
    <x v="92"/>
    <n v="47.240300000000005"/>
    <n v="9.2197900000000015"/>
    <s v="."/>
    <s v="."/>
  </r>
  <r>
    <x v="7"/>
    <x v="0"/>
    <x v="9"/>
    <n v="1190.1274958677686"/>
    <n v="0.56811999999999996"/>
    <n v="5.2999999999999999E-2"/>
    <n v="1.6990000000000002E-2"/>
    <n v="6.4165100000000015"/>
    <n v="3.8254400000000004"/>
    <n v="6.2379700000000007"/>
    <n v="4.2685300000000002"/>
    <n v="2.39493"/>
    <x v="93"/>
    <n v="44.526389999999992"/>
    <n v="7.23787"/>
    <s v="."/>
    <s v="."/>
  </r>
  <r>
    <x v="8"/>
    <x v="0"/>
    <x v="9"/>
    <s v="."/>
    <s v="."/>
    <s v="."/>
    <s v="."/>
    <s v="."/>
    <s v="."/>
    <s v="."/>
    <s v="."/>
    <s v="."/>
    <x v="23"/>
    <s v="."/>
    <s v="."/>
    <s v="."/>
    <s v="."/>
  </r>
  <r>
    <x v="9"/>
    <x v="0"/>
    <x v="9"/>
    <s v="."/>
    <s v="."/>
    <s v="."/>
    <s v="."/>
    <s v="."/>
    <s v="."/>
    <s v="."/>
    <s v="."/>
    <s v="."/>
    <x v="23"/>
    <s v="."/>
    <s v="."/>
    <s v="."/>
    <s v="."/>
  </r>
  <r>
    <x v="0"/>
    <x v="0"/>
    <x v="10"/>
    <n v="595.59746280991737"/>
    <n v="2.0060000000000001E-2"/>
    <n v="2.1000000000000001E-2"/>
    <n v="2.265E-2"/>
    <n v="2.3976299999999999"/>
    <n v="1.6789799999999999"/>
    <n v="3.9610400000000001"/>
    <n v="2.32883"/>
    <n v="1.18611"/>
    <x v="94"/>
    <n v="40.719699999999996"/>
    <n v="0"/>
    <s v="."/>
    <s v="."/>
  </r>
  <r>
    <x v="1"/>
    <x v="0"/>
    <x v="10"/>
    <n v="774.64227272727271"/>
    <n v="1.3190000000000004E-2"/>
    <n v="5.2510000000000008E-2"/>
    <n v="2.554E-2"/>
    <n v="3.22098"/>
    <n v="2.2520100000000003"/>
    <n v="5.3754300000000006"/>
    <n v="3.0325699999999998"/>
    <n v="1.5973400000000002"/>
    <x v="95"/>
    <n v="51.297710000000009"/>
    <n v="0"/>
    <s v="."/>
    <s v="."/>
  </r>
  <r>
    <x v="2"/>
    <x v="0"/>
    <x v="10"/>
    <n v="1214.0927107438017"/>
    <n v="1.5169999999999999E-2"/>
    <n v="6.7849999999999994E-2"/>
    <n v="4.9479999999999996E-2"/>
    <n v="4.7448500000000005"/>
    <n v="3.2598799999999999"/>
    <n v="7.6212699999999991"/>
    <n v="4.2910200000000005"/>
    <n v="2.5776499999999998"/>
    <x v="96"/>
    <n v="77.643570000000011"/>
    <n v="0"/>
    <s v="."/>
    <s v="."/>
  </r>
  <r>
    <x v="3"/>
    <x v="0"/>
    <x v="10"/>
    <n v="1202.7666198347106"/>
    <n v="1.5209999999999998E-2"/>
    <n v="4.6870000000000002E-2"/>
    <n v="3.6620000000000007E-2"/>
    <n v="5.0244500000000007"/>
    <n v="3.5000000000000004"/>
    <n v="7.8824599999999991"/>
    <n v="4.7069599999999987"/>
    <n v="2.6338299999999992"/>
    <x v="97"/>
    <n v="77.434080000000009"/>
    <n v="0"/>
    <s v="."/>
    <s v="."/>
  </r>
  <r>
    <x v="4"/>
    <x v="0"/>
    <x v="10"/>
    <n v="1314.3271983471072"/>
    <n v="1.5670000000000003E-2"/>
    <n v="8.1520000000000009E-2"/>
    <n v="2.5380000000000003E-2"/>
    <n v="5.3458300000000012"/>
    <n v="3.9277199999999994"/>
    <n v="8.6338600000000003"/>
    <n v="5.0933700000000002"/>
    <n v="2.9125399999999999"/>
    <x v="98"/>
    <n v="92.165230000000008"/>
    <n v="0"/>
    <s v="."/>
    <s v="."/>
  </r>
  <r>
    <x v="5"/>
    <x v="0"/>
    <x v="10"/>
    <n v="1297.0216115702478"/>
    <n v="2.3039999999999998E-2"/>
    <n v="9.5260000000000011E-2"/>
    <n v="2.4500000000000001E-2"/>
    <n v="5.0856199999999996"/>
    <n v="3.9632799999999997"/>
    <n v="8.6016299999999983"/>
    <n v="5.4788100000000002"/>
    <n v="3.0028099999999998"/>
    <x v="99"/>
    <n v="90.640530000000012"/>
    <n v="0"/>
    <s v="."/>
    <s v="."/>
  </r>
  <r>
    <x v="6"/>
    <x v="0"/>
    <x v="10"/>
    <n v="816.57431404958675"/>
    <n v="1.5059999999999999E-2"/>
    <n v="4.8970000000000007E-2"/>
    <n v="8.7900000000000009E-3"/>
    <n v="3.4354199999999997"/>
    <n v="2.35162"/>
    <n v="5.4561200000000003"/>
    <n v="3.26152"/>
    <n v="1.74719"/>
    <x v="100"/>
    <n v="55.728149999999992"/>
    <n v="0"/>
    <s v="."/>
    <s v="."/>
  </r>
  <r>
    <x v="7"/>
    <x v="0"/>
    <x v="10"/>
    <n v="730.15028925619845"/>
    <n v="9.75E-3"/>
    <n v="2.4650000000000002E-2"/>
    <n v="8.1600000000000006E-3"/>
    <n v="3.1256999999999997"/>
    <n v="2.4456599999999997"/>
    <n v="5.1073200000000005"/>
    <n v="2.8591700000000002"/>
    <n v="1.4877"/>
    <x v="101"/>
    <n v="48.202210000000008"/>
    <n v="0"/>
    <s v="."/>
    <s v="."/>
  </r>
  <r>
    <x v="8"/>
    <x v="0"/>
    <x v="10"/>
    <n v="855.88028925619824"/>
    <n v="2.5090000000000001E-2"/>
    <n v="2.6520000000000002E-2"/>
    <n v="1.384E-2"/>
    <n v="3.75698"/>
    <n v="2.6917499999999999"/>
    <n v="5.8413599999999999"/>
    <n v="2.6651799999999994"/>
    <n v="1.53975"/>
    <x v="102"/>
    <n v="55.427420000000005"/>
    <n v="0"/>
    <s v="."/>
    <s v="."/>
  </r>
  <r>
    <x v="9"/>
    <x v="0"/>
    <x v="10"/>
    <n v="1443.7506942148761"/>
    <n v="3.0920000000000003E-2"/>
    <n v="4.0399999999999991E-2"/>
    <n v="2.2719999999999997E-2"/>
    <n v="6.1237000000000004"/>
    <n v="4.1507000000000005"/>
    <n v="9.32"/>
    <n v="5.0088099999999995"/>
    <n v="2.9858999999999996"/>
    <x v="103"/>
    <n v="93.040890000000005"/>
    <n v="0"/>
    <s v="."/>
    <s v="."/>
  </r>
  <r>
    <x v="0"/>
    <x v="0"/>
    <x v="11"/>
    <n v="715.22516528925621"/>
    <n v="4.018E-2"/>
    <n v="2.418E-2"/>
    <n v="2.9120000000000004E-2"/>
    <n v="3.1665700000000001"/>
    <n v="2.0618099999999999"/>
    <n v="4.6556900000000008"/>
    <n v="3.5647599999999997"/>
    <n v="1.9543999999999997"/>
    <x v="104"/>
    <n v="45.197990000000004"/>
    <n v="0"/>
    <s v="."/>
    <s v="."/>
  </r>
  <r>
    <x v="1"/>
    <x v="0"/>
    <x v="11"/>
    <n v="949.58739669421493"/>
    <n v="2.5839999999999995E-2"/>
    <n v="6.1630000000000004E-2"/>
    <n v="3.3520000000000001E-2"/>
    <n v="4.3608700000000002"/>
    <n v="2.7378199999999997"/>
    <n v="6.5021599999999999"/>
    <n v="4.7379299999999995"/>
    <n v="2.67571"/>
    <x v="105"/>
    <n v="58.451860000000003"/>
    <n v="0"/>
    <s v="."/>
    <s v="."/>
  </r>
  <r>
    <x v="2"/>
    <x v="0"/>
    <x v="11"/>
    <n v="1434.0777024793388"/>
    <n v="2.64E-2"/>
    <n v="7.5000000000000011E-2"/>
    <n v="4.6050000000000008E-2"/>
    <n v="6.0913599999999999"/>
    <n v="3.8775500000000003"/>
    <n v="9.1316699999999997"/>
    <n v="6.6516100000000007"/>
    <n v="4.0456699999999994"/>
    <x v="106"/>
    <n v="87.126349999999988"/>
    <n v="0"/>
    <s v="."/>
    <s v="."/>
  </r>
  <r>
    <x v="3"/>
    <x v="0"/>
    <x v="11"/>
    <n v="1459.3465041322315"/>
    <n v="4.4450000000000003E-2"/>
    <n v="5.4889999999999994E-2"/>
    <n v="4.630999999999999E-2"/>
    <n v="6.7462900000000019"/>
    <n v="4.2208000000000006"/>
    <n v="9.6432599999999997"/>
    <n v="7.3073699999999988"/>
    <n v="4.1387900000000002"/>
    <x v="107"/>
    <n v="89.16513999999998"/>
    <n v="0"/>
    <s v="."/>
    <s v="."/>
  </r>
  <r>
    <x v="4"/>
    <x v="0"/>
    <x v="11"/>
    <n v="1596.4970578512398"/>
    <n v="3.8420000000000003E-2"/>
    <n v="0.11194"/>
    <n v="2.751E-2"/>
    <n v="7.2036000000000016"/>
    <n v="4.7039599999999995"/>
    <n v="10.661299999999999"/>
    <n v="7.8069999999999995"/>
    <n v="4.5714699999999997"/>
    <x v="108"/>
    <n v="108.31783999999999"/>
    <n v="0"/>
    <s v="."/>
    <s v="."/>
  </r>
  <r>
    <x v="5"/>
    <x v="0"/>
    <x v="11"/>
    <n v="1591.5566528925622"/>
    <n v="8.1619999999999998E-2"/>
    <n v="0.12017"/>
    <n v="2.9590000000000002E-2"/>
    <n v="7.0036700000000005"/>
    <n v="4.9005899999999993"/>
    <n v="10.60445"/>
    <n v="8.1144300000000005"/>
    <n v="4.681280000000001"/>
    <x v="109"/>
    <n v="106.02697000000002"/>
    <n v="0"/>
    <s v="."/>
    <s v="."/>
  </r>
  <r>
    <x v="6"/>
    <x v="0"/>
    <x v="11"/>
    <n v="1014.1432809917355"/>
    <n v="3.6920000000000001E-2"/>
    <n v="5.4049999999999994E-2"/>
    <n v="1.078E-2"/>
    <n v="4.7202200000000003"/>
    <n v="2.9095599999999995"/>
    <n v="6.7133200000000004"/>
    <n v="5.20451"/>
    <n v="2.9054399999999996"/>
    <x v="110"/>
    <n v="65.054199999999994"/>
    <n v="0"/>
    <s v="."/>
    <s v="."/>
  </r>
  <r>
    <x v="7"/>
    <x v="0"/>
    <x v="11"/>
    <n v="936.08866115702494"/>
    <n v="2.2210000000000001E-2"/>
    <n v="2.9870000000000001E-2"/>
    <n v="1.052E-2"/>
    <n v="4.3452000000000002"/>
    <n v="3.0638200000000002"/>
    <n v="6.4069799999999999"/>
    <n v="4.8208599999999997"/>
    <n v="2.5993900000000005"/>
    <x v="111"/>
    <n v="57.643400000000007"/>
    <n v="0"/>
    <s v="."/>
    <s v="."/>
  </r>
  <r>
    <x v="8"/>
    <x v="0"/>
    <x v="11"/>
    <n v="1088.4288347107438"/>
    <n v="3.5249999999999997E-2"/>
    <n v="3.0089999999999995E-2"/>
    <n v="1.6449999999999999E-2"/>
    <n v="4.877629999999999"/>
    <n v="3.3412700000000006"/>
    <n v="7.3385800000000003"/>
    <n v="4.5335300000000007"/>
    <n v="2.7098"/>
    <x v="112"/>
    <n v="66.528829999999999"/>
    <n v="0"/>
    <s v="."/>
    <s v="."/>
  </r>
  <r>
    <x v="9"/>
    <x v="0"/>
    <x v="11"/>
    <n v="1712.7618842975207"/>
    <n v="5.2910000000000006E-2"/>
    <n v="4.9989999999999993E-2"/>
    <n v="3.347E-2"/>
    <n v="7.837839999999999"/>
    <n v="4.92082"/>
    <n v="11.142580000000001"/>
    <n v="7.5799300000000001"/>
    <n v="4.5797699999999999"/>
    <x v="113"/>
    <n v="104.22266"/>
    <n v="0"/>
    <s v="."/>
    <s v="."/>
  </r>
  <r>
    <x v="0"/>
    <x v="0"/>
    <x v="12"/>
    <n v="569.85634710743795"/>
    <n v="7.8700000000000006E-2"/>
    <n v="2.034E-2"/>
    <n v="3.2640000000000002E-2"/>
    <n v="2.94469"/>
    <n v="2.1660399999999997"/>
    <n v="5.3566000000000003"/>
    <n v="4.0287899999999999"/>
    <n v="1.9251199999999999"/>
    <x v="114"/>
    <n v="50.240780000000008"/>
    <n v="0"/>
    <s v="."/>
    <s v="."/>
  </r>
  <r>
    <x v="1"/>
    <x v="0"/>
    <x v="12"/>
    <n v="688.2182479338843"/>
    <n v="0.10626000000000001"/>
    <n v="4.4919999999999988E-2"/>
    <n v="3.295E-2"/>
    <n v="3.6308000000000002"/>
    <n v="2.8043300000000002"/>
    <n v="6.7491700000000003"/>
    <n v="5.0372500000000002"/>
    <n v="2.4570499999999997"/>
    <x v="115"/>
    <n v="59.5809"/>
    <n v="0"/>
    <s v="."/>
    <s v="."/>
  </r>
  <r>
    <x v="2"/>
    <x v="0"/>
    <x v="12"/>
    <n v="1146.8068512396692"/>
    <n v="0.31780000000000003"/>
    <n v="5.9330000000000001E-2"/>
    <n v="4.4570000000000005E-2"/>
    <n v="5.7305399999999995"/>
    <n v="4.5200200000000006"/>
    <n v="10.81878"/>
    <n v="8.6856100000000005"/>
    <n v="4.31501"/>
    <x v="116"/>
    <n v="99.491510000000005"/>
    <n v="0"/>
    <s v="."/>
    <s v="."/>
  </r>
  <r>
    <x v="3"/>
    <x v="0"/>
    <x v="12"/>
    <n v="1134.9517685950414"/>
    <n v="0.35638999999999998"/>
    <n v="4.8919999999999991E-2"/>
    <n v="4.2800000000000005E-2"/>
    <n v="5.9557999999999991"/>
    <n v="4.6208800000000005"/>
    <n v="10.987030000000001"/>
    <n v="8.8712499999999999"/>
    <n v="4.2591399999999995"/>
    <x v="117"/>
    <n v="99.438759999999988"/>
    <n v="0"/>
    <s v="."/>
    <s v="."/>
  </r>
  <r>
    <x v="4"/>
    <x v="0"/>
    <x v="12"/>
    <n v="1295.3685123966943"/>
    <n v="0.75484000000000007"/>
    <n v="8.1610000000000016E-2"/>
    <n v="2.6269999999999995E-2"/>
    <n v="6.6182599999999994"/>
    <n v="5.4186900000000007"/>
    <n v="12.575750000000001"/>
    <n v="10.284870000000002"/>
    <n v="5.0345899999999997"/>
    <x v="118"/>
    <n v="115.69723"/>
    <n v="0"/>
    <s v="."/>
    <s v="."/>
  </r>
  <r>
    <x v="5"/>
    <x v="0"/>
    <x v="12"/>
    <n v="1339.3787355371903"/>
    <n v="1.1118499999999998"/>
    <n v="9.6370000000000011E-2"/>
    <n v="5.6430000000000001E-2"/>
    <n v="6.9300300000000004"/>
    <n v="5.5977100000000002"/>
    <n v="13.071429999999999"/>
    <n v="10.699519999999996"/>
    <n v="5.2166600000000001"/>
    <x v="119"/>
    <n v="124.77493000000001"/>
    <n v="0"/>
    <s v="."/>
    <s v="."/>
  </r>
  <r>
    <x v="6"/>
    <x v="0"/>
    <x v="12"/>
    <n v="802.72606611570257"/>
    <n v="0.52893000000000001"/>
    <n v="9.0490000000000001E-2"/>
    <n v="8.94E-3"/>
    <n v="4.6293599999999993"/>
    <n v="3.4729799999999993"/>
    <n v="8.1848899999999993"/>
    <n v="6.1528600000000004"/>
    <n v="3.0091799999999997"/>
    <x v="120"/>
    <n v="71.488630000000001"/>
    <n v="0"/>
    <s v="."/>
    <s v="."/>
  </r>
  <r>
    <x v="7"/>
    <x v="0"/>
    <x v="12"/>
    <n v="719.97664462809917"/>
    <n v="0.26036999999999999"/>
    <n v="2.8689999999999997E-2"/>
    <n v="1.013E-2"/>
    <n v="4.1325099999999999"/>
    <n v="3.12798"/>
    <n v="7.2355200000000002"/>
    <n v="5.5779100000000001"/>
    <n v="2.6609700000000003"/>
    <x v="121"/>
    <n v="63.098319999999994"/>
    <n v="0"/>
    <s v="."/>
    <s v="."/>
  </r>
  <r>
    <x v="8"/>
    <x v="0"/>
    <x v="12"/>
    <n v="811.35996694214873"/>
    <n v="0.19998999999999997"/>
    <n v="2.3230000000000004E-2"/>
    <n v="5.1029999999999999E-2"/>
    <n v="4.4956000000000005"/>
    <n v="3.4545000000000003"/>
    <n v="7.9205899999999998"/>
    <n v="5.3779500000000002"/>
    <n v="2.7898899999999998"/>
    <x v="122"/>
    <n v="68.997559999999993"/>
    <n v="0"/>
    <s v="."/>
    <s v="."/>
  </r>
  <r>
    <x v="9"/>
    <x v="0"/>
    <x v="12"/>
    <n v="1574.1093719008265"/>
    <n v="0.44678999999999996"/>
    <n v="4.9450000000000001E-2"/>
    <n v="6.2719999999999998E-2"/>
    <n v="8.3418100000000006"/>
    <n v="6.3810199999999986"/>
    <n v="15.10141"/>
    <n v="11.042260000000002"/>
    <n v="5.6202500000000004"/>
    <x v="123"/>
    <n v="132.56014999999999"/>
    <n v="0"/>
    <s v="."/>
    <s v="."/>
  </r>
  <r>
    <x v="0"/>
    <x v="0"/>
    <x v="13"/>
    <s v="."/>
    <s v="."/>
    <s v="."/>
    <s v="."/>
    <s v="."/>
    <s v="."/>
    <s v="."/>
    <s v="."/>
    <s v="."/>
    <x v="23"/>
    <s v="."/>
    <s v="."/>
    <s v="."/>
    <s v="."/>
  </r>
  <r>
    <x v="1"/>
    <x v="0"/>
    <x v="13"/>
    <s v="."/>
    <s v="."/>
    <s v="."/>
    <s v="."/>
    <s v="."/>
    <s v="."/>
    <s v="."/>
    <s v="."/>
    <s v="."/>
    <x v="23"/>
    <s v="."/>
    <s v="."/>
    <s v="."/>
    <s v="."/>
  </r>
  <r>
    <x v="2"/>
    <x v="0"/>
    <x v="13"/>
    <s v="."/>
    <s v="."/>
    <s v="."/>
    <s v="."/>
    <s v="."/>
    <s v="."/>
    <s v="."/>
    <s v="."/>
    <s v="."/>
    <x v="23"/>
    <s v="."/>
    <s v="."/>
    <s v="."/>
    <s v="."/>
  </r>
  <r>
    <x v="3"/>
    <x v="0"/>
    <x v="13"/>
    <s v="."/>
    <s v="."/>
    <s v="."/>
    <s v="."/>
    <s v="."/>
    <s v="."/>
    <s v="."/>
    <s v="."/>
    <s v="."/>
    <x v="23"/>
    <s v="."/>
    <s v="."/>
    <s v="."/>
    <s v="."/>
  </r>
  <r>
    <x v="4"/>
    <x v="0"/>
    <x v="13"/>
    <s v="."/>
    <s v="."/>
    <s v="."/>
    <s v="."/>
    <s v="."/>
    <s v="."/>
    <s v="."/>
    <s v="."/>
    <s v="."/>
    <x v="23"/>
    <s v="."/>
    <s v="."/>
    <s v="."/>
    <s v="."/>
  </r>
  <r>
    <x v="5"/>
    <x v="0"/>
    <x v="13"/>
    <n v="1969.9463305785123"/>
    <n v="0.88119999999999998"/>
    <n v="0.13900000000000001"/>
    <n v="4.0180000000000007E-2"/>
    <n v="9.3734900000000003"/>
    <n v="6.2565900000000001"/>
    <n v="14.885730000000001"/>
    <n v="12.416320000000002"/>
    <n v="5.2080699999999993"/>
    <x v="124"/>
    <n v="130.96863999999997"/>
    <n v="0"/>
    <s v="."/>
    <s v="."/>
  </r>
  <r>
    <x v="6"/>
    <x v="0"/>
    <x v="13"/>
    <n v="1252.5201818181818"/>
    <n v="0.35368999999999995"/>
    <n v="7.1029999999999996E-2"/>
    <n v="1.2840000000000001E-2"/>
    <n v="6.4737900000000002"/>
    <n v="3.6856600000000004"/>
    <n v="9.5923300000000005"/>
    <n v="7.311300000000001"/>
    <n v="3.1493200000000003"/>
    <x v="125"/>
    <n v="81.81744999999998"/>
    <n v="0"/>
    <s v="."/>
    <s v="."/>
  </r>
  <r>
    <x v="7"/>
    <x v="0"/>
    <x v="13"/>
    <n v="1208.1415537190082"/>
    <n v="0.16833999999999996"/>
    <n v="4.0820000000000002E-2"/>
    <n v="2.2249999999999999E-2"/>
    <n v="6.7668500000000007"/>
    <n v="3.8705600000000002"/>
    <n v="9.7244599999999988"/>
    <n v="7.1233399999999998"/>
    <n v="2.95031"/>
    <x v="126"/>
    <n v="77.216630000000009"/>
    <n v="0"/>
    <s v="."/>
    <s v="."/>
  </r>
  <r>
    <x v="8"/>
    <x v="0"/>
    <x v="13"/>
    <n v="1515.0795619834712"/>
    <n v="0.18343999999999999"/>
    <n v="5.5299999999999995E-2"/>
    <n v="5.0470000000000001E-2"/>
    <n v="8.6756700000000002"/>
    <n v="4.8125100000000005"/>
    <n v="11.969440000000001"/>
    <n v="7.6998199999999999"/>
    <n v="3.3534799999999994"/>
    <x v="127"/>
    <n v="92.642870000000002"/>
    <n v="0"/>
    <s v="."/>
    <s v="."/>
  </r>
  <r>
    <x v="9"/>
    <x v="0"/>
    <x v="13"/>
    <s v="."/>
    <s v="."/>
    <s v="."/>
    <s v="."/>
    <s v="."/>
    <s v="."/>
    <s v="."/>
    <s v="."/>
    <s v="."/>
    <x v="23"/>
    <s v="."/>
    <s v="."/>
    <s v="."/>
    <s v="."/>
  </r>
  <r>
    <x v="0"/>
    <x v="0"/>
    <x v="14"/>
    <n v="872.73245454545452"/>
    <n v="0.85921000000000003"/>
    <n v="3.7409999999999999E-2"/>
    <n v="6.4590000000000009E-2"/>
    <n v="3.875"/>
    <n v="2.6194500000000001"/>
    <n v="5.0586199999999986"/>
    <n v="4.9237000000000002"/>
    <n v="1.9330399999999999"/>
    <x v="128"/>
    <n v="45.060600000000001"/>
    <n v="0"/>
    <s v="."/>
    <s v="."/>
  </r>
  <r>
    <x v="1"/>
    <x v="0"/>
    <x v="14"/>
    <n v="1170.2052892561983"/>
    <n v="1.0980000000000001"/>
    <n v="7.9980000000000009E-2"/>
    <n v="5.1350000000000007E-2"/>
    <n v="5.3926400000000001"/>
    <n v="3.67387"/>
    <n v="7.3723099999999997"/>
    <n v="7.0083300000000008"/>
    <n v="2.79088"/>
    <x v="129"/>
    <n v="59.248259999999995"/>
    <n v="0"/>
    <s v="."/>
    <s v="."/>
  </r>
  <r>
    <x v="2"/>
    <x v="0"/>
    <x v="14"/>
    <n v="1640.1388760330578"/>
    <n v="1.3636599999999999"/>
    <n v="8.6199999999999999E-2"/>
    <n v="4.7310000000000005E-2"/>
    <n v="6.9469899999999996"/>
    <n v="5.0066999999999995"/>
    <n v="9.7832699999999999"/>
    <n v="9.4078499999999998"/>
    <n v="3.9489699999999996"/>
    <x v="130"/>
    <n v="85.078279999999992"/>
    <n v="0"/>
    <s v="."/>
    <s v="."/>
  </r>
  <r>
    <x v="3"/>
    <x v="0"/>
    <x v="14"/>
    <n v="1489.0739504132232"/>
    <n v="1.47051"/>
    <n v="5.6960000000000011E-2"/>
    <n v="4.4949999999999997E-2"/>
    <n v="6.1590699999999989"/>
    <n v="4.59375"/>
    <n v="9.2663999999999991"/>
    <n v="9.1908399999999997"/>
    <n v="3.60731"/>
    <x v="131"/>
    <n v="79.267579999999995"/>
    <n v="0"/>
    <s v="."/>
    <s v="."/>
  </r>
  <r>
    <x v="4"/>
    <x v="0"/>
    <x v="14"/>
    <n v="1906.420090909091"/>
    <n v="2.1749800000000001"/>
    <n v="0.12672"/>
    <n v="4.8739999999999992E-2"/>
    <n v="7.7507800000000007"/>
    <n v="6.40022"/>
    <n v="12.17282"/>
    <n v="12.578910000000002"/>
    <n v="4.7127799999999995"/>
    <x v="132"/>
    <n v="114.64116999999999"/>
    <n v="0"/>
    <s v="."/>
    <s v="."/>
  </r>
  <r>
    <x v="5"/>
    <x v="0"/>
    <x v="14"/>
    <n v="1809.58626446281"/>
    <n v="2.7486700000000002"/>
    <n v="0.15925000000000003"/>
    <n v="6.6640000000000005E-2"/>
    <n v="7.5101600000000008"/>
    <n v="6.5156700000000001"/>
    <n v="11.219959999999999"/>
    <n v="12.05697"/>
    <n v="4.6535399999999987"/>
    <x v="133"/>
    <n v="100.41081999999999"/>
    <n v="0"/>
    <s v="."/>
    <s v="."/>
  </r>
  <r>
    <x v="6"/>
    <x v="0"/>
    <x v="14"/>
    <n v="1131.0976859504133"/>
    <n v="1.2921099999999999"/>
    <n v="9.1600000000000015E-2"/>
    <n v="1.277E-2"/>
    <n v="5.4795299999999996"/>
    <n v="3.6479300000000001"/>
    <n v="7.0224800000000007"/>
    <n v="7.3828300000000002"/>
    <n v="2.7183699999999997"/>
    <x v="134"/>
    <n v="59.942369999999997"/>
    <n v="0"/>
    <s v="."/>
    <s v="."/>
  </r>
  <r>
    <x v="7"/>
    <x v="0"/>
    <x v="14"/>
    <n v="1104.3080330578514"/>
    <n v="1.00865"/>
    <n v="5.4689999999999996E-2"/>
    <n v="1.83E-2"/>
    <n v="5.5278200000000002"/>
    <n v="3.9594300000000002"/>
    <n v="7.0499299999999998"/>
    <n v="6.8636299999999997"/>
    <n v="2.5988500000000001"/>
    <x v="135"/>
    <n v="57.494279999999989"/>
    <n v="0"/>
    <s v="."/>
    <s v="."/>
  </r>
  <r>
    <x v="8"/>
    <x v="0"/>
    <x v="14"/>
    <n v="1394.5544628099174"/>
    <n v="1.0405199999999999"/>
    <n v="6.1589999999999999E-2"/>
    <n v="4.3049999999999998E-2"/>
    <n v="7.1586500000000006"/>
    <n v="4.9047999999999998"/>
    <n v="8.782919999999999"/>
    <n v="7.2987700000000002"/>
    <n v="3.0079900000000004"/>
    <x v="136"/>
    <n v="68.902139999999989"/>
    <n v="0"/>
    <s v="."/>
    <s v="."/>
  </r>
  <r>
    <x v="9"/>
    <x v="0"/>
    <x v="14"/>
    <n v="1867.5486446280993"/>
    <n v="1.4107400000000001"/>
    <n v="9.1240000000000016E-2"/>
    <n v="5.969E-2"/>
    <n v="8.4615600000000022"/>
    <n v="6.3417599999999998"/>
    <n v="11.643229999999999"/>
    <n v="10.05566"/>
    <n v="4.2638400000000001"/>
    <x v="137"/>
    <n v="97.866470000000007"/>
    <n v="0"/>
    <s v="."/>
    <s v="."/>
  </r>
  <r>
    <x v="0"/>
    <x v="1"/>
    <x v="15"/>
    <n v="630.51600000000008"/>
    <n v="1.70348280730992"/>
    <n v="2.9375362130400005E-2"/>
    <n v="1.5132384E-2"/>
    <n v="2.3770453200000001"/>
    <n v="1.2232010400000002"/>
    <n v="4.8612783600000009"/>
    <n v="10.895316480000002"/>
    <n v="1.3177784400000001"/>
    <x v="138"/>
    <n v="49.965665978577498"/>
    <s v="."/>
    <n v="2.2371551892599681E-5"/>
    <s v="."/>
  </r>
  <r>
    <x v="1"/>
    <x v="1"/>
    <x v="15"/>
    <n v="695.49699999999996"/>
    <n v="0.71485362043094991"/>
    <n v="3.2402787931800001E-2"/>
    <n v="1.2518946E-2"/>
    <n v="3.56789961"/>
    <n v="1.0641104100000001"/>
    <n v="5.4666064199999997"/>
    <n v="9.6326334500000002"/>
    <n v="1.3631741199999998"/>
    <x v="139"/>
    <n v="55.198689706002327"/>
    <s v="."/>
    <n v="4.0953899576884533E-5"/>
    <s v="."/>
  </r>
  <r>
    <x v="2"/>
    <x v="1"/>
    <x v="15"/>
    <n v="640.08400000000006"/>
    <n v="0.88490949872975999"/>
    <n v="2.4850941258000005E-2"/>
    <n v="1.2801680000000003E-2"/>
    <n v="3.2068208400000002"/>
    <n v="1.0945436400000002"/>
    <n v="4.9926552000000006"/>
    <n v="8.4043029199999992"/>
    <n v="1.2609654800000001"/>
    <x v="140"/>
    <n v="44.584471631709278"/>
    <s v="."/>
    <n v="4.1327294153741769E-5"/>
    <s v="."/>
  </r>
  <r>
    <x v="3"/>
    <x v="1"/>
    <x v="15"/>
    <n v="1196.6639999999998"/>
    <n v="1.4327108803223998"/>
    <n v="4.6459881467999987E-2"/>
    <n v="1.4359967999999996E-2"/>
    <n v="6.3303525599999988"/>
    <n v="1.6394296799999999"/>
    <n v="8.4484478399999983"/>
    <n v="15.999397679999998"/>
    <n v="2.0941619999999994"/>
    <x v="141"/>
    <n v="77.39793852674083"/>
    <s v="."/>
    <n v="8.2788921698373624E-5"/>
    <s v="."/>
  </r>
  <r>
    <x v="4"/>
    <x v="1"/>
    <x v="15"/>
    <n v="965.30600000000004"/>
    <n v="0.73922248294398007"/>
    <n v="3.7477522797E-2"/>
    <n v="7.7224480000000007E-3"/>
    <n v="4.3342239400000002"/>
    <n v="1.2066325"/>
    <n v="6.7667950599999998"/>
    <n v="11.8732638"/>
    <n v="1.6217140800000001"/>
    <x v="142"/>
    <n v="54.596050877721552"/>
    <s v="."/>
    <n v="5.554756241511808E-5"/>
    <s v="."/>
  </r>
  <r>
    <x v="5"/>
    <x v="1"/>
    <x v="15"/>
    <n v="1233.163"/>
    <n v="0.62956327819685998"/>
    <n v="4.7876936893500005E-2"/>
    <n v="6.1658149999999998E-3"/>
    <n v="5.3889223100000008"/>
    <n v="1.3934741900000001"/>
    <n v="8.3731767700000006"/>
    <n v="14.945935560000001"/>
    <n v="1.9237342799999999"/>
    <x v="143"/>
    <n v="64.621770615841484"/>
    <s v="."/>
    <n v="6.3244168286694279E-5"/>
    <s v="."/>
  </r>
  <r>
    <x v="6"/>
    <x v="1"/>
    <x v="15"/>
    <n v="1032.3580000000002"/>
    <n v="2.6655511536901804"/>
    <n v="4.0080783171000008E-2"/>
    <n v="5.1617900000000003E-3"/>
    <n v="4.1087848400000011"/>
    <n v="1.7859793400000001"/>
    <n v="6.8548571200000019"/>
    <n v="13.255476720000001"/>
    <n v="1.7240378600000001"/>
    <x v="144"/>
    <n v="54.884472955642053"/>
    <s v="."/>
    <n v="5.5440907123720172E-5"/>
    <s v="."/>
  </r>
  <r>
    <x v="7"/>
    <x v="1"/>
    <x v="15"/>
    <n v="1087.23"/>
    <n v="1.6234291889990999"/>
    <n v="4.2211161135000001E-2"/>
    <n v="8.6978400000000001E-3"/>
    <n v="3.9031556999999997"/>
    <n v="1.5329942999999999"/>
    <n v="7.110484200000001"/>
    <n v="13.351184399999999"/>
    <n v="1.8048018000000001"/>
    <x v="145"/>
    <n v="57.039717226480569"/>
    <s v="."/>
    <n v="4.9695999239498028E-5"/>
    <s v="."/>
  </r>
  <r>
    <x v="8"/>
    <x v="1"/>
    <x v="15"/>
    <n v="1154.08"/>
    <n v="1.0402058069424001"/>
    <n v="4.4806578959999996E-2"/>
    <n v="6.9244799999999985E-3"/>
    <n v="3.6353519999999997"/>
    <n v="1.0386719999999998"/>
    <n v="6.6128783999999996"/>
    <n v="13.525817599999998"/>
    <n v="1.7657423999999997"/>
    <x v="146"/>
    <n v="58.929226469942392"/>
    <s v="."/>
    <n v="4.701494310081704E-5"/>
    <s v="."/>
  </r>
  <r>
    <x v="9"/>
    <x v="1"/>
    <x v="15"/>
    <n v="1236.5999999999999"/>
    <n v="0.62014419104399987"/>
    <n v="4.8010376699999996E-2"/>
    <n v="6.1829999999999993E-3"/>
    <n v="4.2415380000000003"/>
    <n v="1.384992"/>
    <n v="6.9002279999999994"/>
    <n v="13.701528000000001"/>
    <n v="1.8054359999999996"/>
    <x v="147"/>
    <n v="61.359977165366878"/>
    <s v="."/>
    <n v="4.1901468348173738E-5"/>
    <s v="."/>
  </r>
  <r>
    <x v="0"/>
    <x v="1"/>
    <x v="16"/>
    <n v="694.72400000000005"/>
    <n v="0.84902412478548017"/>
    <n v="2.6972311937999999E-2"/>
    <n v="1.3199756E-2"/>
    <n v="2.5496370800000001"/>
    <n v="1.1601890800000001"/>
    <n v="4.7449649200000001"/>
    <n v="7.2529185600000003"/>
    <n v="1.3616590400000002"/>
    <x v="148"/>
    <n v="33.567907466686513"/>
    <s v="."/>
    <n v="3.4818679969447289E-5"/>
    <s v="."/>
  </r>
  <r>
    <x v="1"/>
    <x v="1"/>
    <x v="16"/>
    <n v="790.17899999999997"/>
    <n v="0.42304278538431001"/>
    <n v="3.0678304585499999E-2"/>
    <n v="7.1116110000000003E-3"/>
    <n v="3.76125204"/>
    <n v="1.06674165"/>
    <n v="5.8236192299999994"/>
    <n v="7.7595577799999997"/>
    <n v="1.43812578"/>
    <x v="149"/>
    <n v="37.428556758163339"/>
    <s v="."/>
    <n v="4.4435030599758429E-5"/>
    <s v="."/>
  </r>
  <r>
    <x v="2"/>
    <x v="1"/>
    <x v="16"/>
    <n v="723.93200000000013"/>
    <n v="0.73590330151800021"/>
    <n v="2.8106297934000005E-2"/>
    <n v="7.2393200000000013E-3"/>
    <n v="3.3373265200000009"/>
    <n v="0.95559024000000026"/>
    <n v="5.4367293200000004"/>
    <n v="6.971465160000001"/>
    <n v="1.31755624"/>
    <x v="150"/>
    <n v="34.384847615369232"/>
    <s v="."/>
    <n v="3.9783022389349735E-5"/>
    <s v="."/>
  </r>
  <r>
    <x v="3"/>
    <x v="1"/>
    <x v="16"/>
    <n v="1241.894"/>
    <n v="0.97066884605627979"/>
    <n v="4.8215913603000003E-2"/>
    <n v="1.241894E-2"/>
    <n v="5.9114154399999999"/>
    <n v="1.4157591600000001"/>
    <n v="8.9292178599999996"/>
    <n v="11.487519500000001"/>
    <n v="2.0988008599999999"/>
    <x v="151"/>
    <n v="57.705970147366749"/>
    <s v="."/>
    <n v="6.9836831770594241E-5"/>
    <s v="."/>
  </r>
  <r>
    <x v="4"/>
    <x v="1"/>
    <x v="16"/>
    <n v="1042.28"/>
    <n v="0.47089585032000003"/>
    <n v="4.0465999859999997E-2"/>
    <n v="8.3382400000000002E-3"/>
    <n v="4.3984215999999998"/>
    <n v="1.2507360000000001"/>
    <n v="7.5982211999999993"/>
    <n v="9.0782588000000004"/>
    <n v="1.719762"/>
    <x v="152"/>
    <n v="46.886247132722723"/>
    <s v="."/>
    <n v="4.875109830608206E-5"/>
    <s v="."/>
  </r>
  <r>
    <x v="5"/>
    <x v="1"/>
    <x v="16"/>
    <n v="1322.6220000000003"/>
    <n v="0.37944595425618011"/>
    <n v="5.1350137839000005E-2"/>
    <n v="6.6131100000000019E-3"/>
    <n v="5.3962977600000013"/>
    <n v="1.2961695600000005"/>
    <n v="9.1922229000000009"/>
    <n v="11.308418100000001"/>
    <n v="2.0765165400000005"/>
    <x v="153"/>
    <n v="56.438288749481842"/>
    <s v="."/>
    <n v="5.513606177043021E-5"/>
    <s v="."/>
  </r>
  <r>
    <x v="6"/>
    <x v="1"/>
    <x v="16"/>
    <n v="1040.9869999999999"/>
    <n v="0.75955336429496978"/>
    <n v="4.0415799781499999E-2"/>
    <n v="5.2049349999999991E-3"/>
    <n v="3.8620617699999995"/>
    <n v="1.1659054399999997"/>
    <n v="7.0266622499999993"/>
    <n v="8.4736341799999977"/>
    <n v="1.6135298499999999"/>
    <x v="154"/>
    <n v="43.888950604835365"/>
    <s v="."/>
    <n v="4.3395560889063392E-5"/>
    <s v="."/>
  </r>
  <r>
    <x v="7"/>
    <x v="1"/>
    <x v="16"/>
    <n v="1120.8"/>
    <n v="0.21520755395999999"/>
    <n v="4.3514499599999999E-2"/>
    <n v="5.6040000000000005E-3"/>
    <n v="3.4632719999999999"/>
    <n v="0.97509599999999996"/>
    <n v="7.3188239999999993"/>
    <n v="8.6413679999999999"/>
    <n v="1.7036159999999998"/>
    <x v="155"/>
    <n v="48.97083549923137"/>
    <s v="."/>
    <n v="4.781103246728241E-5"/>
    <s v="."/>
  </r>
  <r>
    <x v="8"/>
    <x v="1"/>
    <x v="16"/>
    <n v="1201.28"/>
    <n v="0.11668718570879998"/>
    <n v="4.6639095360000001E-2"/>
    <n v="8.40896E-3"/>
    <n v="3.2554688000000001"/>
    <n v="0.66070399999999996"/>
    <n v="7.3758591999999998"/>
    <n v="8.7573311999999994"/>
    <n v="1.7178303999999998"/>
    <x v="156"/>
    <n v="55.073102091486334"/>
    <s v="."/>
    <n v="4.6735215177872867E-5"/>
    <s v="."/>
  </r>
  <r>
    <x v="9"/>
    <x v="1"/>
    <x v="16"/>
    <n v="1145.18"/>
    <n v="6.7260108879599989E-2"/>
    <n v="4.4461040910000006E-2"/>
    <n v="5.7259000000000008E-3"/>
    <n v="3.3782809999999999"/>
    <n v="0.75581880000000012"/>
    <n v="7.0199534000000003"/>
    <n v="7.9017419999999996"/>
    <n v="1.5803484000000003"/>
    <x v="157"/>
    <n v="53.062994447088926"/>
    <s v="."/>
    <n v="3.9707610640122978E-5"/>
    <s v="."/>
  </r>
  <r>
    <x v="0"/>
    <x v="1"/>
    <x v="17"/>
    <n v="613.57299999999998"/>
    <n v="0.85380248788295987"/>
    <n v="2.3821664938499999E-2"/>
    <n v="1.2271460000000001E-2"/>
    <n v="2.3990704300000001"/>
    <n v="0.90808803999999999"/>
    <n v="5.7123646299999997"/>
    <n v="5.4362567799999999"/>
    <n v="1.5032538499999999"/>
    <x v="158"/>
    <n v="32.190088957997261"/>
    <s v="."/>
    <n v="3.2200768780783333E-5"/>
    <s v="."/>
  </r>
  <r>
    <x v="1"/>
    <x v="1"/>
    <x v="17"/>
    <n v="708.18499999999995"/>
    <n v="0.40474147337084992"/>
    <n v="2.7494928532499997E-2"/>
    <n v="1.1330959999999999E-2"/>
    <n v="3.6471527499999996"/>
    <n v="0.94188604999999992"/>
    <n v="6.5719568000000006"/>
    <n v="6.0408180499999995"/>
    <n v="1.59341625"/>
    <x v="159"/>
    <n v="35.047898600492346"/>
    <s v="."/>
    <n v="4.5724264018890664E-5"/>
    <s v="."/>
  </r>
  <r>
    <x v="2"/>
    <x v="1"/>
    <x v="17"/>
    <n v="593.072"/>
    <n v="0.3751249196352"/>
    <n v="2.3025723864000001E-2"/>
    <n v="8.8960800000000007E-3"/>
    <n v="3.01280576"/>
    <n v="0.78878576000000011"/>
    <n v="5.6579068799999996"/>
    <n v="5.0055276799999993"/>
    <n v="1.3344120000000002"/>
    <x v="160"/>
    <n v="28.917519116964193"/>
    <s v="."/>
    <n v="3.492266843690493E-5"/>
    <s v="."/>
  </r>
  <r>
    <x v="3"/>
    <x v="1"/>
    <x v="17"/>
    <n v="1126.5070000000001"/>
    <n v="0.42497250147093008"/>
    <n v="5.2483285225800008E-2"/>
    <n v="1.1265070000000002E-2"/>
    <n v="5.8691014700000004"/>
    <n v="1.1265070000000001"/>
    <n v="10.149828070000002"/>
    <n v="8.8768751600000009"/>
    <n v="2.2642790700000002"/>
    <x v="161"/>
    <n v="53.08877966811783"/>
    <s v="."/>
    <n v="7.6161220435989508E-5"/>
    <s v="."/>
  </r>
  <r>
    <x v="4"/>
    <x v="1"/>
    <x v="17"/>
    <n v="928.55299999999988"/>
    <n v="0.38805107352584989"/>
    <n v="3.6050605948499993E-2"/>
    <n v="8.3569769999999981E-3"/>
    <n v="4.1784884999999994"/>
    <n v="0.95640958999999981"/>
    <n v="8.8212534999999974"/>
    <n v="7.1312870400000001"/>
    <n v="2.0056744799999997"/>
    <x v="162"/>
    <n v="44.252549815658178"/>
    <s v="."/>
    <n v="4.5478559206102838E-5"/>
    <s v="."/>
  </r>
  <r>
    <x v="5"/>
    <x v="1"/>
    <x v="17"/>
    <n v="1185.3589999999997"/>
    <n v="0.23295906656000992"/>
    <n v="4.6020970495499983E-2"/>
    <n v="5.9267949999999995E-3"/>
    <n v="5.2748475499999987"/>
    <n v="1.1142374599999996"/>
    <n v="10.668230999999999"/>
    <n v="8.7360958299999982"/>
    <n v="2.3944251799999994"/>
    <x v="163"/>
    <n v="54.034632395614452"/>
    <s v="."/>
    <n v="5.2948041610847318E-5"/>
    <s v="."/>
  </r>
  <r>
    <x v="6"/>
    <x v="1"/>
    <x v="17"/>
    <n v="940.37300000000005"/>
    <n v="0.84546120953238002"/>
    <n v="3.6509511538500003E-2"/>
    <n v="4.7018650000000004E-3"/>
    <n v="3.6956658900000003"/>
    <n v="1.18486998"/>
    <n v="8.1530339099999996"/>
    <n v="6.8177042500000002"/>
    <n v="1.9653795700000001"/>
    <x v="164"/>
    <n v="43.008163282143258"/>
    <s v="."/>
    <n v="4.3984549801766618E-5"/>
    <s v="."/>
  </r>
  <r>
    <x v="7"/>
    <x v="1"/>
    <x v="17"/>
    <n v="1020.28"/>
    <n v="0.67069153627559985"/>
    <n v="3.9611860859999994E-2"/>
    <n v="5.1014000000000007E-3"/>
    <n v="3.6117911999999994"/>
    <n v="1.1835248"/>
    <n v="8.9580584000000005"/>
    <n v="7.4378411999999994"/>
    <n v="2.2242104"/>
    <x v="165"/>
    <n v="49.727267154762913"/>
    <s v="."/>
    <n v="4.2532349456711376E-5"/>
    <s v="."/>
  </r>
  <r>
    <x v="8"/>
    <x v="1"/>
    <x v="17"/>
    <n v="1035.27"/>
    <n v="0.35313522465689995"/>
    <n v="4.0193840114999997E-2"/>
    <n v="5.1763499999999997E-3"/>
    <n v="3.3025112999999999"/>
    <n v="0.83856870000000006"/>
    <n v="8.5513302000000007"/>
    <n v="7.2675953999999994"/>
    <n v="2.1430088999999999"/>
    <x v="166"/>
    <n v="52.261409677271651"/>
    <s v="."/>
    <n v="3.6732765747184323E-5"/>
    <s v="."/>
  </r>
  <r>
    <x v="9"/>
    <x v="1"/>
    <x v="17"/>
    <n v="1089.29"/>
    <n v="0.22392128224829996"/>
    <n v="4.2291139604999993E-2"/>
    <n v="5.4464500000000002E-3"/>
    <n v="3.6600144000000001"/>
    <n v="1.0675042000000001"/>
    <n v="8.9212850999999986"/>
    <n v="7.4398507000000009"/>
    <n v="2.1894729000000002"/>
    <x v="167"/>
    <n v="54.759363007822905"/>
    <s v="."/>
    <n v="3.1415466760407733E-5"/>
    <s v="."/>
  </r>
  <r>
    <x v="0"/>
    <x v="1"/>
    <x v="18"/>
    <n v="677.25099999999998"/>
    <n v="2.6252907105625201"/>
    <n v="2.6293931449499999E-2"/>
    <n v="1.3545019999999998E-2"/>
    <n v="2.6683689400000001"/>
    <n v="1.8963028"/>
    <n v="6.39324944"/>
    <n v="10.15199249"/>
    <n v="2.0317530000000001"/>
    <x v="168"/>
    <n v="40.623152579555061"/>
    <s v="."/>
    <n v="1.3205342050307352E-5"/>
    <s v="."/>
  </r>
  <r>
    <x v="1"/>
    <x v="1"/>
    <x v="18"/>
    <n v="752.33500000000004"/>
    <n v="1.1522624881761001"/>
    <n v="2.92090302075E-2"/>
    <n v="1.354203E-2"/>
    <n v="3.5660678999999997"/>
    <n v="1.8056040000000002"/>
    <n v="7.0794723499999996"/>
    <n v="10.021102200000001"/>
    <n v="1.93350095"/>
    <x v="169"/>
    <n v="43.703240523225425"/>
    <s v="."/>
    <n v="1.3378618399516305E-5"/>
    <s v="."/>
  </r>
  <r>
    <x v="2"/>
    <x v="1"/>
    <x v="18"/>
    <n v="633.93300000000011"/>
    <n v="1.19002160770731"/>
    <n v="2.4612131758500001E-2"/>
    <n v="1.3946526000000004E-2"/>
    <n v="2.9794851000000007"/>
    <n v="1.4707245600000005"/>
    <n v="6.2379007200000016"/>
    <n v="8.4883628700000013"/>
    <n v="1.6609044600000005"/>
    <x v="170"/>
    <n v="37.225113096436559"/>
    <s v="."/>
    <n v="9.1631197018827733E-6"/>
    <s v="."/>
  </r>
  <r>
    <x v="3"/>
    <x v="1"/>
    <x v="18"/>
    <n v="1201.373"/>
    <n v="1.22395337018031"/>
    <n v="4.6642706038500001E-2"/>
    <n v="1.5617849E-2"/>
    <n v="5.5623569900000005"/>
    <n v="2.1264302100000001"/>
    <n v="10.487986290000002"/>
    <n v="15.005148770000003"/>
    <n v="2.7151029800000002"/>
    <x v="171"/>
    <n v="67.863397538851729"/>
    <s v="."/>
    <n v="2.0402240714889237E-5"/>
    <s v="."/>
  </r>
  <r>
    <x v="4"/>
    <x v="1"/>
    <x v="18"/>
    <n v="959.73"/>
    <n v="0.75012844222259989"/>
    <n v="3.7261037385000001E-2"/>
    <n v="7.67784E-3"/>
    <n v="4.2803958"/>
    <n v="1.8714735000000002"/>
    <n v="8.9254890000000007"/>
    <n v="11.276827500000001"/>
    <n v="2.1785871000000001"/>
    <x v="172"/>
    <n v="52.964262445908524"/>
    <s v="."/>
    <n v="1.2946401473096869E-5"/>
    <s v="."/>
  </r>
  <r>
    <x v="5"/>
    <x v="1"/>
    <x v="18"/>
    <n v="1252.883"/>
    <n v="0.59717749831761002"/>
    <n v="4.8642556033500005E-2"/>
    <n v="6.2644149999999997E-3"/>
    <n v="5.2495797700000004"/>
    <n v="2.0421992900000001"/>
    <n v="11.012841570000001"/>
    <n v="14.22022205"/>
    <n v="2.6185254700000002"/>
    <x v="173"/>
    <n v="65.830778696220591"/>
    <s v="."/>
    <n v="1.5772862467049077E-5"/>
    <s v="."/>
  </r>
  <r>
    <x v="6"/>
    <x v="1"/>
    <x v="18"/>
    <n v="988.99999999999989"/>
    <n v="1.1974890328799999"/>
    <n v="3.8397430499999996E-2"/>
    <n v="4.9449999999999997E-3"/>
    <n v="3.7680899999999995"/>
    <n v="1.8296499999999998"/>
    <n v="8.4460599999999992"/>
    <n v="10.93834"/>
    <n v="2.0768999999999997"/>
    <x v="174"/>
    <n v="52.183301976233992"/>
    <s v="."/>
    <n v="1.3652000376922495E-5"/>
    <s v="."/>
  </r>
  <r>
    <x v="7"/>
    <x v="1"/>
    <x v="18"/>
    <n v="1037.33"/>
    <n v="0.52489860642239994"/>
    <n v="4.0273818585000003E-2"/>
    <n v="7.26131E-3"/>
    <n v="3.5476686000000002"/>
    <n v="1.6078614999999998"/>
    <n v="8.8380515999999982"/>
    <n v="10.8815917"/>
    <n v="2.1368997999999997"/>
    <x v="175"/>
    <n v="56.872854569755226"/>
    <s v="."/>
    <n v="1.3674672626067167E-5"/>
    <s v="."/>
  </r>
  <r>
    <x v="8"/>
    <x v="1"/>
    <x v="18"/>
    <n v="1117.69"/>
    <n v="0.3181283505918"/>
    <n v="4.3393755404999998E-2"/>
    <n v="7.8238300000000004E-3"/>
    <n v="3.4089544999999997"/>
    <n v="1.2741666"/>
    <n v="9.0644659000000019"/>
    <n v="11.098661700000001"/>
    <n v="2.1683186000000001"/>
    <x v="176"/>
    <n v="64.333669465383323"/>
    <s v="."/>
    <n v="1.3131712481803624E-5"/>
    <s v="."/>
  </r>
  <r>
    <x v="9"/>
    <x v="1"/>
    <x v="18"/>
    <n v="1210.6199999999999"/>
    <n v="0.15861574716119997"/>
    <n v="4.7001716190000001E-2"/>
    <n v="6.0530999999999988E-3"/>
    <n v="3.8618777999999998"/>
    <n v="1.4406377999999997"/>
    <n v="9.8544467999999981"/>
    <n v="11.488783799999998"/>
    <n v="2.2638593999999999"/>
    <x v="177"/>
    <n v="70.131143975874679"/>
    <s v="."/>
    <n v="1.2676747628413778E-5"/>
    <s v="."/>
  </r>
  <r>
    <x v="0"/>
    <x v="1"/>
    <x v="19"/>
    <n v="671.94099999999992"/>
    <n v="8.8037884524659979E-2"/>
    <n v="2.6087773354499997E-2"/>
    <n v="1.3438819999999997E-2"/>
    <n v="2.29803822"/>
    <n v="1.8881542099999999"/>
    <n v="4.7640616899999992"/>
    <n v="6.9881864"/>
    <n v="1.8478377499999998"/>
    <x v="178"/>
    <n v="35.978842678469093"/>
    <s v="."/>
    <n v="2.3841366357499765E-5"/>
    <s v="."/>
  </r>
  <r>
    <x v="1"/>
    <x v="1"/>
    <x v="19"/>
    <n v="768.02299999999991"/>
    <n v="5.3783168405609996E-2"/>
    <n v="2.9818108963499994E-2"/>
    <n v="1.1520344999999998E-2"/>
    <n v="3.2717779799999995"/>
    <n v="2.08134233"/>
    <n v="5.6372888199999984"/>
    <n v="8.2332065599999993"/>
    <n v="2.0659818699999999"/>
    <x v="179"/>
    <n v="39.608685112068329"/>
    <s v="."/>
    <n v="3.352541990245882E-5"/>
    <s v="."/>
  </r>
  <r>
    <x v="2"/>
    <x v="1"/>
    <x v="19"/>
    <n v="617.41000000000008"/>
    <n v="0.14226048810540001"/>
    <n v="2.3970634545000005E-2"/>
    <n v="1.1113380000000001E-2"/>
    <n v="2.6610371000000002"/>
    <n v="1.6237883000000002"/>
    <n v="4.7355347000000005"/>
    <n v="6.6062870000000009"/>
    <n v="1.6978775000000004"/>
    <x v="180"/>
    <n v="32.947731475427346"/>
    <s v="."/>
    <n v="2.5152065731903728E-5"/>
    <s v="."/>
  </r>
  <r>
    <x v="3"/>
    <x v="1"/>
    <x v="19"/>
    <n v="1191.644"/>
    <n v="0.26918880466799999"/>
    <n v="4.6264982477999997E-2"/>
    <n v="1.1916439999999999E-2"/>
    <n v="5.3504815600000004"/>
    <n v="2.3832879999999999"/>
    <n v="8.5083381599999992"/>
    <n v="11.558946799999999"/>
    <n v="2.83611272"/>
    <x v="181"/>
    <n v="62.708517926427866"/>
    <s v="."/>
    <n v="5.9723675982853681E-5"/>
    <s v="."/>
  </r>
  <r>
    <x v="4"/>
    <x v="1"/>
    <x v="19"/>
    <n v="906.14700000000005"/>
    <n v="9.8254026652320012E-2"/>
    <n v="3.5180704201499997E-2"/>
    <n v="6.343029E-3"/>
    <n v="3.7514485799999999"/>
    <n v="1.9663389900000001"/>
    <n v="6.5333198700000006"/>
    <n v="8.3365524000000004"/>
    <n v="2.1747527999999998"/>
    <x v="182"/>
    <n v="45.525420238359729"/>
    <s v="."/>
    <n v="3.6914641659136339E-5"/>
    <s v="."/>
  </r>
  <r>
    <x v="5"/>
    <x v="1"/>
    <x v="19"/>
    <n v="1230.424"/>
    <n v="0.11395912703448001"/>
    <n v="4.7770596588000001E-2"/>
    <n v="6.1521199999999996E-3"/>
    <n v="4.8847832800000006"/>
    <n v="2.7684539999999997"/>
    <n v="8.6744892"/>
    <n v="10.85233968"/>
    <n v="2.75614976"/>
    <x v="183"/>
    <n v="60.375973397332501"/>
    <s v="."/>
    <n v="4.8984061722111543E-5"/>
    <s v="."/>
  </r>
  <r>
    <x v="6"/>
    <x v="1"/>
    <x v="19"/>
    <n v="995.827"/>
    <n v="0.37342419081953998"/>
    <n v="3.86624853615E-2"/>
    <n v="4.979135E-3"/>
    <n v="3.6546850899999996"/>
    <n v="2.2107359400000002"/>
    <n v="6.5326251200000005"/>
    <n v="8.5043625799999987"/>
    <n v="2.2107359400000002"/>
    <x v="184"/>
    <n v="48.166554844616812"/>
    <s v="."/>
    <n v="4.1512978753311368E-5"/>
    <s v="."/>
  </r>
  <r>
    <x v="7"/>
    <x v="1"/>
    <x v="19"/>
    <n v="1037.07"/>
    <n v="0.24364184186159996"/>
    <n v="4.0263724214999998E-2"/>
    <n v="5.18535E-3"/>
    <n v="3.3082533000000001"/>
    <n v="2.0845107"/>
    <n v="6.8446619999999996"/>
    <n v="8.7010172999999984"/>
    <n v="2.3645195999999999"/>
    <x v="185"/>
    <n v="51.708514755835076"/>
    <s v="."/>
    <n v="4.3232273151558076E-5"/>
    <s v="."/>
  </r>
  <r>
    <x v="8"/>
    <x v="1"/>
    <x v="19"/>
    <n v="1064.04"/>
    <n v="0.17546531403239995"/>
    <n v="4.1310820980000003E-2"/>
    <n v="6.3842399999999985E-3"/>
    <n v="3.0325139999999999"/>
    <n v="1.649262"/>
    <n v="6.7672943999999999"/>
    <n v="8.3633543999999986"/>
    <n v="2.2770455999999997"/>
    <x v="186"/>
    <n v="55.929624989238"/>
    <s v="."/>
    <n v="4.1395959607971365E-5"/>
    <s v="."/>
  </r>
  <r>
    <x v="9"/>
    <x v="1"/>
    <x v="19"/>
    <n v="1085.23"/>
    <n v="7.8448064419200006E-2"/>
    <n v="4.2133512135000002E-2"/>
    <n v="5.4261500000000011E-3"/>
    <n v="3.1905761999999998"/>
    <n v="1.5952880999999999"/>
    <n v="6.8369489999999997"/>
    <n v="8.2911572000000007"/>
    <n v="2.2247214999999998"/>
    <x v="187"/>
    <n v="56.674020513299908"/>
    <s v="."/>
    <n v="3.762892322166005E-5"/>
    <s v="."/>
  </r>
  <r>
    <x v="0"/>
    <x v="1"/>
    <x v="20"/>
    <n v="697.56299999999999"/>
    <n v="0.76267456281323986"/>
    <n v="3.24990416322E-2"/>
    <n v="1.4648823E-2"/>
    <n v="2.3577629400000002"/>
    <n v="1.55556549"/>
    <n v="4.8341115899999991"/>
    <n v="4.92479478"/>
    <n v="1.5416142299999998"/>
    <x v="188"/>
    <n v="27.272762117932615"/>
    <s v="."/>
    <n v="6.2170367815738908E-5"/>
    <s v="."/>
  </r>
  <r>
    <x v="1"/>
    <x v="1"/>
    <x v="20"/>
    <n v="764.65600000000006"/>
    <n v="0.27291892436256004"/>
    <n v="2.9687386872E-2"/>
    <n v="1.2234496000000001E-2"/>
    <n v="3.4791848000000005"/>
    <n v="1.4069670400000001"/>
    <n v="5.5514025600000005"/>
    <n v="5.2608332800000008"/>
    <n v="1.5675448000000001"/>
    <x v="189"/>
    <n v="28.670982267944019"/>
    <s v="."/>
    <n v="7.1361850063022275E-5"/>
    <s v="."/>
  </r>
  <r>
    <x v="2"/>
    <x v="1"/>
    <x v="20"/>
    <n v="642.79"/>
    <n v="0.23958714883949997"/>
    <n v="2.4956000354999997E-2"/>
    <n v="1.1570219999999999E-2"/>
    <n v="2.8154201999999997"/>
    <n v="1.221301"/>
    <n v="4.8273528999999993"/>
    <n v="4.4352509999999992"/>
    <n v="1.3627148"/>
    <x v="190"/>
    <n v="24.346139295867246"/>
    <s v="."/>
    <n v="5.5984668598786935E-5"/>
    <s v="."/>
  </r>
  <r>
    <x v="3"/>
    <x v="1"/>
    <x v="20"/>
    <n v="1239.3219999999999"/>
    <n v="0.55151947001297996"/>
    <n v="4.811605698899999E-2"/>
    <n v="1.6111185999999996E-2"/>
    <n v="5.8867794999999994"/>
    <n v="1.9209490999999996"/>
    <n v="8.6380743399999975"/>
    <n v="7.6714031799999995"/>
    <n v="2.2307795999999995"/>
    <x v="191"/>
    <n v="43.279803959532934"/>
    <s v="."/>
    <n v="1.297729446427534E-4"/>
    <s v="."/>
  </r>
  <r>
    <x v="4"/>
    <x v="1"/>
    <x v="20"/>
    <n v="983.96599999999989"/>
    <n v="0.38675844345347987"/>
    <n v="3.8201987967000001E-2"/>
    <n v="6.8877619999999995E-3"/>
    <n v="4.2212141399999998"/>
    <n v="1.6137042399999999"/>
    <n v="7.1337534999999992"/>
    <n v="6.1497874999999995"/>
    <n v="1.9285733599999997"/>
    <x v="192"/>
    <n v="35.307969479425843"/>
    <s v="."/>
    <n v="8.1842727079680961E-5"/>
    <s v="."/>
  </r>
  <r>
    <x v="5"/>
    <x v="1"/>
    <x v="20"/>
    <n v="1267.3689999999999"/>
    <n v="0.20613229559495999"/>
    <n v="4.920496774049999E-2"/>
    <n v="6.3368449999999998E-3"/>
    <n v="5.2088865899999997"/>
    <n v="1.7869902899999996"/>
    <n v="9.023667279999998"/>
    <n v="7.6168876899999987"/>
    <n v="2.3319589599999997"/>
    <x v="193"/>
    <n v="44.271954853760718"/>
    <s v="."/>
    <n v="1.0067069805142768E-4"/>
    <s v="."/>
  </r>
  <r>
    <x v="6"/>
    <x v="1"/>
    <x v="20"/>
    <n v="1049.6120000000001"/>
    <n v="0.66389176549920004"/>
    <n v="4.075066109400001E-2"/>
    <n v="5.2480600000000014E-3"/>
    <n v="3.81009156"/>
    <n v="2.00475892"/>
    <n v="6.9379353200000011"/>
    <n v="6.2451913999999995"/>
    <n v="1.95227832"/>
    <x v="194"/>
    <n v="36.749299827267798"/>
    <s v="."/>
    <n v="8.3373644710542185E-5"/>
    <s v="."/>
  </r>
  <r>
    <x v="7"/>
    <x v="1"/>
    <x v="20"/>
    <n v="1076.57"/>
    <n v="0.29426465928089995"/>
    <n v="4.1797291964999997E-2"/>
    <n v="6.4594199999999987E-3"/>
    <n v="3.4773210999999997"/>
    <n v="1.7871062"/>
    <n v="7.3099103000000003"/>
    <n v="6.4917170999999998"/>
    <n v="2.1100772000000001"/>
    <x v="195"/>
    <n v="40.560298384389498"/>
    <s v="."/>
    <n v="7.1128274532153752E-5"/>
    <s v="."/>
  </r>
  <r>
    <x v="8"/>
    <x v="1"/>
    <x v="20"/>
    <n v="1151"/>
    <n v="0.17680506395999998"/>
    <n v="4.4686999499999998E-2"/>
    <n v="6.9059999999999998E-3"/>
    <n v="3.2803499999999999"/>
    <n v="1.3696899999999999"/>
    <n v="7.1592200000000004"/>
    <n v="6.5837199999999996"/>
    <n v="2.1178399999999997"/>
    <x v="196"/>
    <n v="43.283817445096801"/>
    <s v="."/>
    <n v="7.4314801761888712E-5"/>
    <s v="."/>
  </r>
  <r>
    <x v="9"/>
    <x v="1"/>
    <x v="20"/>
    <n v="1190.78"/>
    <n v="9.4147770381000001E-2"/>
    <n v="4.6231438110000002E-2"/>
    <n v="5.9538999999999998E-3"/>
    <n v="3.6676024000000003"/>
    <n v="1.6551842000000001"/>
    <n v="7.5376373999999995"/>
    <n v="6.8231693999999994"/>
    <n v="2.1910352"/>
    <x v="197"/>
    <n v="46.10312385184163"/>
    <s v="."/>
    <n v="6.3948672248176984E-5"/>
    <s v="."/>
  </r>
  <r>
    <x v="0"/>
    <x v="1"/>
    <x v="21"/>
    <n v="720.64200000000005"/>
    <n v="0.81558223802873997"/>
    <n v="4.476570452640001E-2"/>
    <n v="1.5854124000000004E-2"/>
    <n v="2.4141507000000004"/>
    <n v="1.1890593"/>
    <n v="5.1886224000000007"/>
    <n v="6.86051184"/>
    <n v="2.13310032"/>
    <x v="198"/>
    <n v="34.077063601384182"/>
    <s v="."/>
    <n v="3.0741111758821675E-5"/>
    <s v="."/>
  </r>
  <r>
    <x v="1"/>
    <x v="1"/>
    <x v="21"/>
    <n v="770.66399999999999"/>
    <n v="0.65980369845431996"/>
    <n v="2.9920644467999996E-2"/>
    <n v="1.3101287999999999E-2"/>
    <n v="3.2599087199999999"/>
    <n v="1.32554208"/>
    <n v="5.3098749599999993"/>
    <n v="7.0284556799999995"/>
    <n v="2.1732724799999996"/>
    <x v="199"/>
    <n v="33.795885669470501"/>
    <s v="."/>
    <n v="3.6046663492495707E-5"/>
    <s v="."/>
  </r>
  <r>
    <x v="2"/>
    <x v="1"/>
    <x v="21"/>
    <n v="691.43899999999996"/>
    <n v="0.89342965587875978"/>
    <n v="2.6844773455500001E-2"/>
    <n v="1.2445902E-2"/>
    <n v="2.9731876999999995"/>
    <n v="1.1270455699999999"/>
    <n v="4.881559339999999"/>
    <n v="6.2782661199999996"/>
    <n v="1.9913443199999998"/>
    <x v="200"/>
    <n v="30.833919486637061"/>
    <s v="."/>
    <n v="2.8167861190459788E-5"/>
    <s v="."/>
  </r>
  <r>
    <x v="3"/>
    <x v="1"/>
    <x v="21"/>
    <n v="1195.7450000000001"/>
    <n v="0.92109286018365011"/>
    <n v="4.6424201752500005E-2"/>
    <n v="1.1957450000000001E-2"/>
    <n v="4.7710225500000005"/>
    <n v="1.5903408500000003"/>
    <n v="7.9756191500000009"/>
    <n v="10.03230055"/>
    <n v="3.0969795500000004"/>
    <x v="201"/>
    <n v="52.676377276208406"/>
    <s v="."/>
    <n v="4.9846948093773625E-5"/>
    <s v="."/>
  </r>
  <r>
    <x v="4"/>
    <x v="1"/>
    <x v="21"/>
    <n v="957.33199999999988"/>
    <n v="1.5224593247001597"/>
    <n v="3.7167936233999999E-2"/>
    <n v="6.7013239999999998E-3"/>
    <n v="3.7527414399999999"/>
    <n v="1.5604511599999997"/>
    <n v="6.6917506799999993"/>
    <n v="8.2234818799999996"/>
    <n v="2.6996762399999996"/>
    <x v="202"/>
    <n v="41.29171489862528"/>
    <s v="."/>
    <n v="4.1789057471014163E-5"/>
    <s v="."/>
  </r>
  <r>
    <x v="5"/>
    <x v="1"/>
    <x v="21"/>
    <n v="1383.4989999999998"/>
    <n v="1.1501040468590398"/>
    <n v="5.3713656925499995E-2"/>
    <n v="8.300993999999999E-3"/>
    <n v="5.1881212499999991"/>
    <n v="2.0199085399999994"/>
    <n v="9.0895884299999992"/>
    <n v="10.998817049999998"/>
    <n v="3.5140874599999994"/>
    <x v="203"/>
    <n v="56.501139200126552"/>
    <s v="."/>
    <n v="5.2599164962009922E-5"/>
    <s v="."/>
  </r>
  <r>
    <x v="6"/>
    <x v="1"/>
    <x v="21"/>
    <n v="1048.799"/>
    <n v="1.6465978065358495"/>
    <n v="4.0719096775500001E-2"/>
    <n v="5.2439950000000004E-3"/>
    <n v="3.6812844899999999"/>
    <n v="1.7724703100000001"/>
    <n v="6.5549937499999995"/>
    <n v="8.3169760700000008"/>
    <n v="2.7373653899999999"/>
    <x v="204"/>
    <n v="42.328191388057924"/>
    <s v="."/>
    <n v="4.1753440236933671E-5"/>
    <s v="."/>
  </r>
  <r>
    <x v="7"/>
    <x v="1"/>
    <x v="21"/>
    <n v="991.34299999999996"/>
    <n v="0.85769559903992998"/>
    <n v="3.8488396303499997E-2"/>
    <n v="4.9567149999999996E-3"/>
    <n v="2.9641155699999997"/>
    <n v="1.4671876399999999"/>
    <n v="6.364422059999999"/>
    <n v="7.8811768500000001"/>
    <n v="2.6667126699999999"/>
    <x v="205"/>
    <n v="43.076293096672835"/>
    <s v="."/>
    <n v="3.1349018224642987E-5"/>
    <s v="."/>
  </r>
  <r>
    <x v="8"/>
    <x v="1"/>
    <x v="21"/>
    <n v="1225.78"/>
    <s v="."/>
    <s v="."/>
    <s v="."/>
    <s v="."/>
    <s v="."/>
    <s v="."/>
    <s v="."/>
    <s v="."/>
    <x v="23"/>
    <s v="."/>
    <s v="."/>
    <s v="."/>
    <s v="."/>
  </r>
  <r>
    <x v="9"/>
    <x v="1"/>
    <x v="21"/>
    <n v="1011.9"/>
    <s v="."/>
    <s v="."/>
    <s v="."/>
    <s v="."/>
    <s v="."/>
    <s v="."/>
    <s v="."/>
    <s v="."/>
    <x v="23"/>
    <s v="."/>
    <s v="."/>
    <s v="."/>
    <s v="."/>
  </r>
  <r>
    <x v="0"/>
    <x v="1"/>
    <x v="22"/>
    <n v="630.67500000000007"/>
    <n v="0.87902503323074999"/>
    <n v="2.9382769845000004E-2"/>
    <n v="1.8289574999999999E-2"/>
    <n v="2.2830435000000002"/>
    <n v="1.0406137500000001"/>
    <n v="4.6417679999999999"/>
    <n v="4.9318785000000007"/>
    <n v="1.8794115000000002"/>
    <x v="206"/>
    <n v="31.42663677643991"/>
    <s v="."/>
    <n v="5.3679148224328304E-5"/>
    <s v="."/>
  </r>
  <r>
    <x v="1"/>
    <x v="1"/>
    <x v="22"/>
    <n v="764.03000000000009"/>
    <n v="0.67483505199810001"/>
    <n v="3.5595699282000008E-2"/>
    <n v="2.0628810000000004E-2"/>
    <n v="3.5298186000000005"/>
    <n v="1.2912107000000004"/>
    <n v="5.5086563000000002"/>
    <n v="5.9365131000000009"/>
    <n v="2.2080467000000001"/>
    <x v="207"/>
    <n v="36.847812223314378"/>
    <s v="."/>
    <n v="6.9680364159309475E-5"/>
    <s v="."/>
  </r>
  <r>
    <x v="2"/>
    <x v="1"/>
    <x v="22"/>
    <n v="678.18399999999997"/>
    <n v="0.79663860144959997"/>
    <n v="3.1596185649600005E-2"/>
    <n v="1.5598231999999998E-2"/>
    <n v="3.1399919199999999"/>
    <n v="1.13256728"/>
    <n v="5.0728163200000003"/>
    <n v="5.2559259999999997"/>
    <n v="1.9667335999999997"/>
    <x v="208"/>
    <n v="33.386615629313923"/>
    <s v="."/>
    <n v="5.5124865077423279E-5"/>
    <s v="."/>
  </r>
  <r>
    <x v="3"/>
    <x v="1"/>
    <x v="22"/>
    <n v="1198.4750000000001"/>
    <n v="0.82843963564950018"/>
    <n v="4.6530192637500002E-2"/>
    <n v="2.8763399999999998E-2"/>
    <n v="5.0216102500000002"/>
    <n v="1.5939717500000004"/>
    <n v="8.1855842500000016"/>
    <n v="8.4732182500000004"/>
    <n v="3.08008075"/>
    <x v="209"/>
    <n v="56.264421946506353"/>
    <s v="."/>
    <n v="1.1984750000000003E-4"/>
    <s v="."/>
  </r>
  <r>
    <x v="4"/>
    <x v="1"/>
    <x v="22"/>
    <n v="970.15599999999995"/>
    <n v="1.1067344161565997"/>
    <n v="3.7665821621999995E-2"/>
    <n v="9.7015599999999997E-3"/>
    <n v="3.85151932"/>
    <n v="1.6007574"/>
    <n v="6.8590029199999991"/>
    <n v="6.8201966799999987"/>
    <n v="2.62912276"/>
    <x v="210"/>
    <n v="43.622372149170324"/>
    <s v="."/>
    <n v="8.0694061311788176E-5"/>
    <s v="."/>
  </r>
  <r>
    <x v="5"/>
    <x v="1"/>
    <x v="22"/>
    <n v="1352.153"/>
    <n v="0.95605006853432994"/>
    <n v="5.2496664148500002E-2"/>
    <n v="8.1129179999999985E-3"/>
    <n v="5.2193105800000001"/>
    <n v="1.9876649100000001"/>
    <n v="9.1135112199999995"/>
    <n v="9.1540758100000001"/>
    <n v="3.3939040299999998"/>
    <x v="211"/>
    <n v="58.388852955859051"/>
    <s v="."/>
    <n v="1.099071220922834E-4"/>
    <s v="."/>
  </r>
  <r>
    <x v="6"/>
    <x v="1"/>
    <x v="22"/>
    <n v="1025.1560000000002"/>
    <n v="1.3686358197481201"/>
    <n v="3.9801169122000005E-2"/>
    <n v="5.1257800000000008E-3"/>
    <n v="3.7213162800000004"/>
    <n v="1.7632683200000003"/>
    <n v="6.5199921600000019"/>
    <n v="6.8685452000000025"/>
    <n v="2.6038962400000001"/>
    <x v="212"/>
    <n v="43.601267589200027"/>
    <s v="."/>
    <n v="8.7254926669139442E-5"/>
    <s v="."/>
  </r>
  <r>
    <x v="7"/>
    <x v="1"/>
    <x v="22"/>
    <n v="1032.32"/>
    <n v="0.67627417401599987"/>
    <n v="4.0079307840000002E-2"/>
    <n v="5.1615999999999997E-3"/>
    <n v="3.2311615999999996"/>
    <n v="1.496864"/>
    <n v="6.9991295999999998"/>
    <n v="6.8855744000000003"/>
    <n v="2.7459712000000001"/>
    <x v="213"/>
    <n v="48.484667738871934"/>
    <s v="."/>
    <n v="6.8204706024720132E-5"/>
    <s v="."/>
  </r>
  <r>
    <x v="8"/>
    <x v="1"/>
    <x v="22"/>
    <n v="1189.73"/>
    <s v="."/>
    <s v="."/>
    <s v="."/>
    <s v="."/>
    <s v="."/>
    <s v="."/>
    <s v="."/>
    <s v="."/>
    <x v="23"/>
    <s v="."/>
    <s v="."/>
    <s v="."/>
    <s v="."/>
  </r>
  <r>
    <x v="9"/>
    <x v="1"/>
    <x v="22"/>
    <n v="1003.88"/>
    <s v="."/>
    <s v="."/>
    <s v="."/>
    <s v="."/>
    <s v="."/>
    <s v="."/>
    <s v="."/>
    <s v="."/>
    <x v="23"/>
    <s v="."/>
    <s v="."/>
    <s v="."/>
    <s v="."/>
  </r>
  <r>
    <x v="0"/>
    <x v="1"/>
    <x v="23"/>
    <n v="641.57100000000003"/>
    <n v="0.74493487592118002"/>
    <n v="4.9817346579000006E-2"/>
    <n v="3.9777401999999996E-2"/>
    <n v="2.4636326400000002"/>
    <n v="1.2189849000000001"/>
    <n v="3.9777401999999999"/>
    <n v="3.9841559100000001"/>
    <n v="1.43711904"/>
    <x v="214"/>
    <n v="32.669743915315308"/>
    <s v="."/>
    <n v="2.4960008271912549E-4"/>
    <s v="."/>
  </r>
  <r>
    <x v="1"/>
    <x v="1"/>
    <x v="23"/>
    <n v="731.81000000000006"/>
    <n v="0.40171225107510006"/>
    <n v="5.6824314690000009E-2"/>
    <n v="7.0985569999999998E-2"/>
    <n v="3.4907337000000003"/>
    <n v="1.1489417000000002"/>
    <n v="4.5299039000000008"/>
    <n v="4.4128143"/>
    <n v="1.5953458"/>
    <x v="215"/>
    <n v="34.788339479414667"/>
    <s v="."/>
    <n v="3.1217515765419329E-4"/>
    <s v="."/>
  </r>
  <r>
    <x v="2"/>
    <x v="1"/>
    <x v="23"/>
    <n v="656.90800000000013"/>
    <n v="0.57725089579164013"/>
    <n v="3.0604949575200008E-2"/>
    <n v="4.1385204000000009E-2"/>
    <n v="3.0808985200000008"/>
    <n v="1.0444837200000001"/>
    <n v="4.322454640000001"/>
    <n v="3.9677243200000003"/>
    <n v="1.4320594400000002"/>
    <x v="216"/>
    <n v="33.279724096963349"/>
    <s v="."/>
    <n v="2.5556686810790282E-4"/>
    <s v="."/>
  </r>
  <r>
    <x v="3"/>
    <x v="1"/>
    <x v="23"/>
    <n v="1155.749"/>
    <n v="0.65008977731397"/>
    <n v="7.1794203280799995E-2"/>
    <n v="8.8992672999999994E-2"/>
    <n v="5.33956038"/>
    <n v="1.6296060899999998"/>
    <n v="6.5299818499999995"/>
    <n v="6.1254697"/>
    <n v="2.17280812"/>
    <x v="217"/>
    <n v="48.333990352957706"/>
    <s v="."/>
    <n v="5.1625411494488386E-4"/>
    <s v="."/>
  </r>
  <r>
    <x v="4"/>
    <x v="1"/>
    <x v="23"/>
    <n v="1012.529"/>
    <n v="1.3403417641861799"/>
    <n v="3.9310932160499995E-2"/>
    <n v="2.2275638E-2"/>
    <n v="4.1007424500000003"/>
    <n v="1.8124269099999999"/>
    <n v="6.1460510299999997"/>
    <n v="5.5284083400000013"/>
    <n v="2.0149327100000001"/>
    <x v="218"/>
    <n v="44.949804685836853"/>
    <s v="."/>
    <n v="3.5925884618728224E-4"/>
    <s v="."/>
  </r>
  <r>
    <x v="5"/>
    <x v="1"/>
    <x v="23"/>
    <n v="1333.1879999999999"/>
    <n v="1.0691292522077998"/>
    <n v="5.1760357505999999E-2"/>
    <n v="6.6659399999999987E-3"/>
    <n v="4.9327955999999995"/>
    <n v="1.8264675600000002"/>
    <n v="7.8124816799999985"/>
    <n v="7.0925601599999997"/>
    <n v="2.5063934399999996"/>
    <x v="219"/>
    <n v="56.235104240635664"/>
    <s v="."/>
    <n v="5.1867031876463474E-4"/>
    <s v="."/>
  </r>
  <r>
    <x v="6"/>
    <x v="1"/>
    <x v="23"/>
    <n v="988.1429999999998"/>
    <n v="0.94867879190174975"/>
    <n v="4.6036989484199993E-2"/>
    <n v="4.9407149999999992E-3"/>
    <n v="3.5770776599999992"/>
    <n v="1.5810287999999997"/>
    <n v="5.365616489999999"/>
    <n v="4.9604778599999992"/>
    <n v="1.8181831199999996"/>
    <x v="220"/>
    <n v="40.968463700790295"/>
    <s v="."/>
    <n v="3.4262559161671584E-4"/>
    <s v="."/>
  </r>
  <r>
    <x v="7"/>
    <x v="1"/>
    <x v="23"/>
    <n v="1025.78"/>
    <n v="0.53064023047139997"/>
    <n v="3.9825395610000001E-2"/>
    <n v="6.1546799999999992E-3"/>
    <n v="3.0670821999999998"/>
    <n v="1.384803"/>
    <n v="6.041844199999999"/>
    <n v="5.4571496000000002"/>
    <n v="1.9900131999999999"/>
    <x v="221"/>
    <n v="48.74236646385507"/>
    <s v="."/>
    <n v="2.9583818352772067E-4"/>
    <s v="."/>
  </r>
  <r>
    <x v="8"/>
    <x v="1"/>
    <x v="23"/>
    <n v="1030.52"/>
    <n v="0.27702173796359997"/>
    <n v="4.0009423740000001E-2"/>
    <n v="9.2746800000000004E-3"/>
    <n v="2.5350791999999998"/>
    <n v="1.0614356"/>
    <n v="5.1835155999999998"/>
    <n v="4.8846647999999995"/>
    <n v="1.7827995999999999"/>
    <x v="222"/>
    <n v="46.481043522050285"/>
    <s v="."/>
    <n v="3.5731925912834285E-4"/>
    <s v="."/>
  </r>
  <r>
    <x v="9"/>
    <x v="1"/>
    <x v="23"/>
    <n v="986.03499999999997"/>
    <n v="0.16482933781229994"/>
    <n v="3.8282315857499999E-2"/>
    <n v="4.9301750000000002E-3"/>
    <n v="2.9876860499999998"/>
    <n v="1.3607283000000001"/>
    <n v="5.3640304000000008"/>
    <n v="4.8217111499999996"/>
    <n v="1.7452819499999999"/>
    <x v="223"/>
    <n v="46.843916375927385"/>
    <s v="."/>
    <n v="2.7157658994960462E-4"/>
    <s v="."/>
  </r>
  <r>
    <x v="3"/>
    <x v="2"/>
    <x v="24"/>
    <n v="3028.91"/>
    <n v="1.19146"/>
    <s v="."/>
    <s v="."/>
    <n v="45.4116"/>
    <n v="11.4231"/>
    <n v="78.486900000000006"/>
    <n v="58.214799999999997"/>
    <n v="14.358599999999999"/>
    <x v="224"/>
    <n v="155.273"/>
    <s v="."/>
    <s v="."/>
    <n v="11.5472"/>
  </r>
  <r>
    <x v="4"/>
    <x v="2"/>
    <x v="24"/>
    <n v="2650.3"/>
    <n v="1.4489700000000001"/>
    <n v="0.28773300000000002"/>
    <s v="."/>
    <n v="45.7117"/>
    <n v="10.4223"/>
    <n v="73.283799999999999"/>
    <n v="59.473399999999998"/>
    <n v="13.907999999999999"/>
    <x v="225"/>
    <n v="139.316"/>
    <s v="."/>
    <s v="."/>
    <n v="7.1235200000000001"/>
  </r>
  <r>
    <x v="5"/>
    <x v="2"/>
    <x v="24"/>
    <n v="2617.84"/>
    <n v="2.85406"/>
    <n v="0.83636900000000003"/>
    <s v="."/>
    <n v="45.032400000000003"/>
    <n v="10.321199999999999"/>
    <n v="69.497900000000001"/>
    <n v="78.6982"/>
    <n v="15.695499999999999"/>
    <x v="226"/>
    <n v="135.41999999999999"/>
    <s v="."/>
    <s v="."/>
    <n v="9.7726100000000002"/>
  </r>
  <r>
    <x v="6"/>
    <x v="2"/>
    <x v="24"/>
    <n v="1886.8"/>
    <n v="2.4732799999999999"/>
    <n v="0.72221500000000005"/>
    <s v="."/>
    <n v="30.149799999999999"/>
    <n v="6.8694699999999997"/>
    <n v="50.172800000000002"/>
    <n v="68.296999999999997"/>
    <n v="12.0373"/>
    <x v="227"/>
    <n v="63.105899999999998"/>
    <s v="."/>
    <s v="."/>
    <n v="9.10154"/>
  </r>
  <r>
    <x v="7"/>
    <x v="2"/>
    <x v="24"/>
    <n v="1987.78"/>
    <n v="3.37303"/>
    <n v="0.40825499999999998"/>
    <s v="."/>
    <n v="31.983899999999998"/>
    <n v="7.7890600000000001"/>
    <n v="55.240400000000001"/>
    <n v="74.133399999999995"/>
    <n v="13.680199999999999"/>
    <x v="228"/>
    <s v="."/>
    <s v="."/>
    <s v="."/>
    <n v="8.8671000000000006"/>
  </r>
  <r>
    <x v="8"/>
    <x v="2"/>
    <x v="24"/>
    <n v="1745.8"/>
    <n v="3.3553500000000001"/>
    <n v="0.68025100000000005"/>
    <s v="."/>
    <n v="28.090900000000001"/>
    <n v="7.0758799999999997"/>
    <n v="52.869100000000003"/>
    <n v="55.248600000000003"/>
    <n v="11.010899999999999"/>
    <x v="229"/>
    <s v="."/>
    <s v="."/>
    <s v="."/>
    <n v="6.03315"/>
  </r>
  <r>
    <x v="9"/>
    <x v="2"/>
    <x v="24"/>
    <n v="2488.2800000000002"/>
    <n v="4.7154600000000002"/>
    <n v="0.47765200000000002"/>
    <s v="."/>
    <n v="40.709699999999998"/>
    <n v="9.1343300000000003"/>
    <n v="67.374899999999997"/>
    <n v="108.482"/>
    <n v="19.308199999999999"/>
    <x v="230"/>
    <s v="."/>
    <s v="."/>
    <s v="."/>
    <n v="10.120200000000001"/>
  </r>
  <r>
    <x v="3"/>
    <x v="2"/>
    <x v="25"/>
    <n v="2747.02"/>
    <n v="1.6227100000000001"/>
    <s v="."/>
    <s v="."/>
    <n v="38.262180000000001"/>
    <n v="8.9873999999999992"/>
    <n v="67.882199999999997"/>
    <n v="58.756570000000004"/>
    <n v="10.33731"/>
    <x v="231"/>
    <n v="136.68"/>
    <s v="."/>
    <s v="."/>
    <n v="24.109179999999999"/>
  </r>
  <r>
    <x v="4"/>
    <x v="2"/>
    <x v="25"/>
    <n v="2992.99"/>
    <n v="2.1568900000000002"/>
    <n v="0.29152820000000002"/>
    <s v="."/>
    <n v="44.43665"/>
    <n v="10.86636"/>
    <n v="79.711070000000007"/>
    <n v="74.193340000000006"/>
    <n v="12.568759999999999"/>
    <x v="232"/>
    <n v="153.76599999999999"/>
    <s v="."/>
    <s v="."/>
    <n v="14.202640000000001"/>
  </r>
  <r>
    <x v="5"/>
    <x v="2"/>
    <x v="25"/>
    <n v="2049.15"/>
    <n v="2.13808"/>
    <n v="0.38808710000000002"/>
    <s v="."/>
    <n v="28.781320000000001"/>
    <n v="7.5323330000000004"/>
    <n v="52.550780000000003"/>
    <n v="70.677520000000001"/>
    <n v="10.09158"/>
    <x v="233"/>
    <n v="107.55800000000001"/>
    <s v="."/>
    <s v="."/>
    <n v="10.4"/>
  </r>
  <r>
    <x v="6"/>
    <x v="2"/>
    <x v="25"/>
    <n v="2176.8200000000002"/>
    <n v="2.8331499999999998"/>
    <n v="0.76365689999999997"/>
    <s v="."/>
    <n v="30.765139999999999"/>
    <n v="7.9884959999999996"/>
    <n v="58.651560000000003"/>
    <n v="95.179490000000001"/>
    <n v="11.94206"/>
    <x v="234"/>
    <n v="67.234399999999994"/>
    <s v="."/>
    <s v="."/>
    <n v="12.48968"/>
  </r>
  <r>
    <x v="7"/>
    <x v="2"/>
    <x v="25"/>
    <n v="2331.7600000000002"/>
    <n v="2.65482"/>
    <n v="0.45301789999999997"/>
    <s v="."/>
    <n v="30.665240000000001"/>
    <n v="8.4634579999999993"/>
    <n v="60.736139999999999"/>
    <n v="98.163229999999999"/>
    <n v="12.814819999999999"/>
    <x v="235"/>
    <s v="."/>
    <s v="."/>
    <s v="."/>
    <n v="10.016719999999999"/>
  </r>
  <r>
    <x v="8"/>
    <x v="2"/>
    <x v="25"/>
    <n v="1835.67"/>
    <n v="1.9154800000000001"/>
    <n v="0.30721219999999999"/>
    <s v="."/>
    <n v="21.924769999999999"/>
    <n v="5.7518089999999997"/>
    <n v="46.844410000000003"/>
    <n v="68.229810000000001"/>
    <n v="8.6508249999999993"/>
    <x v="236"/>
    <s v="."/>
    <s v="."/>
    <s v="."/>
    <n v="7.2313710000000002"/>
  </r>
  <r>
    <x v="9"/>
    <x v="2"/>
    <x v="25"/>
    <n v="3951.34"/>
    <n v="2.81724"/>
    <n v="0.44125750000000002"/>
    <s v="."/>
    <n v="53.277949999999997"/>
    <n v="13.986409999999999"/>
    <n v="104.422"/>
    <n v="207.1609"/>
    <n v="24.013359999999999"/>
    <x v="237"/>
    <s v="."/>
    <s v="."/>
    <s v="."/>
    <n v="20.196760000000001"/>
  </r>
  <r>
    <x v="3"/>
    <x v="2"/>
    <x v="26"/>
    <n v="3987.91"/>
    <n v="24.106999999999999"/>
    <s v="."/>
    <s v="."/>
    <n v="63.863100000000003"/>
    <n v="14.221500000000001"/>
    <n v="113.44"/>
    <n v="116.533"/>
    <n v="20.765999999999998"/>
    <x v="238"/>
    <n v="198.07499999999999"/>
    <s v="."/>
    <s v="."/>
    <n v="31.857600000000001"/>
  </r>
  <r>
    <x v="4"/>
    <x v="2"/>
    <x v="26"/>
    <n v="2962.97"/>
    <n v="15.8826"/>
    <n v="0.53484900000000002"/>
    <s v="."/>
    <n v="50.042000000000002"/>
    <n v="11.0185"/>
    <n v="84.766400000000004"/>
    <n v="92.695099999999996"/>
    <n v="16.169599999999999"/>
    <x v="239"/>
    <n v="145.20599999999999"/>
    <s v="."/>
    <s v="."/>
    <n v="15.099399999999999"/>
  </r>
  <r>
    <x v="5"/>
    <x v="2"/>
    <x v="26"/>
    <n v="3100.53"/>
    <n v="12.917899999999999"/>
    <n v="0.65427400000000002"/>
    <s v="."/>
    <n v="47.319499999999998"/>
    <n v="10.8499"/>
    <n v="85.505499999999998"/>
    <n v="124.46299999999999"/>
    <n v="18.962299999999999"/>
    <x v="240"/>
    <n v="154.81700000000001"/>
    <s v="."/>
    <s v="."/>
    <n v="18.836300000000001"/>
  </r>
  <r>
    <x v="6"/>
    <x v="2"/>
    <x v="26"/>
    <n v="2908.52"/>
    <n v="10.7607"/>
    <n v="0.50183900000000004"/>
    <s v="."/>
    <n v="43.206200000000003"/>
    <n v="10.4628"/>
    <n v="83.330799999999996"/>
    <n v="140.727"/>
    <n v="19.181999999999999"/>
    <x v="241"/>
    <n v="106.145"/>
    <s v="."/>
    <s v="."/>
    <n v="19.098600000000001"/>
  </r>
  <r>
    <x v="7"/>
    <x v="2"/>
    <x v="26"/>
    <n v="2084.34"/>
    <n v="7.2226100000000004"/>
    <n v="0.22231200000000001"/>
    <s v="."/>
    <n v="28.0259"/>
    <n v="8.1481600000000007"/>
    <n v="58.376100000000001"/>
    <n v="103.405"/>
    <n v="14.0596"/>
    <x v="242"/>
    <s v="."/>
    <s v="."/>
    <s v="."/>
    <n v="10.088100000000001"/>
  </r>
  <r>
    <x v="8"/>
    <x v="2"/>
    <x v="25"/>
    <n v="2278.3000000000002"/>
    <n v="7.6449199999999999"/>
    <n v="0.63848099999999997"/>
    <s v="."/>
    <n v="31.216799999999999"/>
    <n v="8.0501400000000007"/>
    <n v="68.332700000000003"/>
    <n v="96.650400000000005"/>
    <n v="14.1774"/>
    <x v="243"/>
    <s v="."/>
    <s v="."/>
    <s v="."/>
    <n v="9.73569"/>
  </r>
  <r>
    <x v="9"/>
    <x v="2"/>
    <x v="25"/>
    <n v="3523.25"/>
    <n v="10.319800000000001"/>
    <n v="1.12774"/>
    <s v="."/>
    <n v="47.742600000000003"/>
    <n v="12.4726"/>
    <n v="99.234499999999997"/>
    <n v="198.096"/>
    <n v="24.892900000000001"/>
    <x v="244"/>
    <s v="."/>
    <s v="."/>
    <s v="."/>
    <n v="17.659700000000001"/>
  </r>
  <r>
    <x v="3"/>
    <x v="2"/>
    <x v="27"/>
    <n v="2235.9"/>
    <n v="0.71208300000000002"/>
    <s v="."/>
    <s v="."/>
    <n v="42.628680000000003"/>
    <n v="8.0820150000000002"/>
    <n v="65.313789999999997"/>
    <n v="73.367050000000006"/>
    <n v="14.90155"/>
    <x v="245"/>
    <n v="67.338999999999999"/>
    <s v="."/>
    <s v="."/>
    <n v="13.63125"/>
  </r>
  <r>
    <x v="4"/>
    <x v="2"/>
    <x v="27"/>
    <n v="1789.25"/>
    <n v="1.0004200000000001"/>
    <n v="0.147503"/>
    <s v="."/>
    <n v="39.56823"/>
    <n v="6.927543"/>
    <n v="57.654209999999999"/>
    <n v="68.683719999999994"/>
    <n v="14.12509"/>
    <x v="246"/>
    <n v="50.252699999999997"/>
    <s v="."/>
    <s v="."/>
    <n v="8.5734659999999998"/>
  </r>
  <r>
    <x v="5"/>
    <x v="2"/>
    <x v="27"/>
    <n v="1604.09"/>
    <n v="7.1642200000000003"/>
    <n v="0.1142977"/>
    <s v="."/>
    <n v="37.154089999999997"/>
    <n v="8.5481940000000005"/>
    <n v="50.561610000000002"/>
    <n v="78.26925"/>
    <n v="14.59745"/>
    <x v="247"/>
    <n v="50.285699999999999"/>
    <s v="."/>
    <s v="."/>
    <n v="18.621600000000001"/>
  </r>
  <r>
    <x v="6"/>
    <x v="2"/>
    <x v="27"/>
    <n v="1157.99"/>
    <n v="13.3133"/>
    <n v="0.15591730000000001"/>
    <s v="."/>
    <n v="26.431450000000002"/>
    <n v="5.9511810000000001"/>
    <n v="39.194989999999997"/>
    <n v="68.62209"/>
    <n v="11.82962"/>
    <x v="248"/>
    <n v="27.665099999999999"/>
    <s v="."/>
    <s v="."/>
    <n v="10.975110000000001"/>
  </r>
  <r>
    <x v="7"/>
    <x v="2"/>
    <x v="27"/>
    <n v="1290.8599999999999"/>
    <n v="23.590599999999998"/>
    <n v="0.26984819999999998"/>
    <s v="."/>
    <n v="26.26088"/>
    <n v="6.5933159999999997"/>
    <n v="45.340899999999998"/>
    <n v="78.214910000000003"/>
    <n v="13.99593"/>
    <x v="249"/>
    <s v="."/>
    <s v="."/>
    <s v="."/>
    <n v="12.972049999999999"/>
  </r>
  <r>
    <x v="8"/>
    <x v="2"/>
    <x v="27"/>
    <n v="986.84500000000003"/>
    <n v="17.8"/>
    <n v="0.1980662"/>
    <s v="."/>
    <n v="18.966830000000002"/>
    <n v="4.1404269999999999"/>
    <n v="35.854759999999999"/>
    <n v="52.96987"/>
    <n v="9.9736550000000008"/>
    <x v="250"/>
    <s v="."/>
    <s v="."/>
    <s v="."/>
    <n v="5.8583379999999998"/>
  </r>
  <r>
    <x v="9"/>
    <x v="2"/>
    <x v="27"/>
    <n v="1729.67"/>
    <n v="31.418600000000001"/>
    <n v="0.58085659999999995"/>
    <s v="."/>
    <n v="32.993299999999998"/>
    <n v="7.566414"/>
    <n v="60.036459999999998"/>
    <n v="121.5394"/>
    <n v="19.710850000000001"/>
    <x v="251"/>
    <s v="."/>
    <s v="."/>
    <s v="."/>
    <n v="13.627700000000001"/>
  </r>
  <r>
    <x v="3"/>
    <x v="2"/>
    <x v="28"/>
    <n v="2547.8200000000002"/>
    <n v="3.8311299999999999"/>
    <s v="."/>
    <s v="."/>
    <n v="44.017449999999997"/>
    <n v="8.9198660000000007"/>
    <n v="62.663460000000001"/>
    <n v="87.397109999999998"/>
    <n v="11.498620000000001"/>
    <x v="252"/>
    <n v="114.74299999999999"/>
    <s v="."/>
    <s v="."/>
    <n v="13.76122"/>
  </r>
  <r>
    <x v="4"/>
    <x v="2"/>
    <x v="28"/>
    <n v="2148.3200000000002"/>
    <n v="3.5229400000000002"/>
    <n v="0.2460571"/>
    <s v="."/>
    <n v="44.774729999999998"/>
    <n v="8.1137510000000006"/>
    <n v="59.400860000000002"/>
    <n v="86.081379999999996"/>
    <n v="11.10173"/>
    <x v="253"/>
    <n v="98.972499999999997"/>
    <s v="."/>
    <s v="."/>
    <n v="9.5981830000000006"/>
  </r>
  <r>
    <x v="5"/>
    <x v="2"/>
    <x v="28"/>
    <n v="2152.98"/>
    <n v="4.5405499999999996"/>
    <n v="0.29724590000000001"/>
    <s v="."/>
    <n v="43.603540000000002"/>
    <n v="8.3539510000000003"/>
    <n v="59.045409999999997"/>
    <n v="108.8625"/>
    <n v="12.51545"/>
    <x v="254"/>
    <n v="99.750100000000003"/>
    <s v="."/>
    <s v="."/>
    <n v="9.164002"/>
  </r>
  <r>
    <x v="6"/>
    <x v="2"/>
    <x v="28"/>
    <n v="1413.03"/>
    <n v="3.6901099999999998"/>
    <n v="0.21412010000000001"/>
    <s v="."/>
    <n v="26.707260000000002"/>
    <n v="5.5983520000000002"/>
    <n v="37.677869999999999"/>
    <n v="81.505840000000006"/>
    <n v="8.4237859999999998"/>
    <x v="255"/>
    <n v="35.284300000000002"/>
    <s v="."/>
    <s v="."/>
    <n v="13.14301"/>
  </r>
  <r>
    <x v="7"/>
    <x v="2"/>
    <x v="28"/>
    <n v="1511.7"/>
    <n v="3.8119299999999998"/>
    <n v="0.35563210000000001"/>
    <s v="."/>
    <n v="28.018989999999999"/>
    <n v="5.8939919999999999"/>
    <n v="42.581499999999998"/>
    <n v="88.398790000000005"/>
    <n v="9.7437070000000006"/>
    <x v="256"/>
    <s v="."/>
    <s v="."/>
    <s v="."/>
    <n v="7.445087"/>
  </r>
  <r>
    <x v="8"/>
    <x v="2"/>
    <x v="28"/>
    <n v="1218.18"/>
    <n v="3.2178100000000001"/>
    <n v="0.29604799999999998"/>
    <s v="."/>
    <n v="24.05067"/>
    <n v="4.6461399999999999"/>
    <n v="37.586329999999997"/>
    <n v="62.742899999999999"/>
    <n v="7.4315990000000003"/>
    <x v="257"/>
    <s v="."/>
    <s v="."/>
    <s v="."/>
    <n v="5.1930750000000003"/>
  </r>
  <r>
    <x v="9"/>
    <x v="2"/>
    <x v="28"/>
    <n v="2140.69"/>
    <n v="6.0057700000000001"/>
    <n v="0.72535970000000005"/>
    <s v="."/>
    <n v="44.676569999999998"/>
    <n v="8.2823039999999999"/>
    <n v="60.155529999999999"/>
    <n v="151.02869999999999"/>
    <n v="14.84451"/>
    <x v="258"/>
    <s v="."/>
    <s v="."/>
    <s v="."/>
    <n v="9.5939829999999997"/>
  </r>
  <r>
    <x v="10"/>
    <x v="3"/>
    <x v="29"/>
    <m/>
    <m/>
    <m/>
    <m/>
    <m/>
    <m/>
    <m/>
    <m/>
    <m/>
    <x v="25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35:AU46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0" baseItem="0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4">
    <format dxfId="75">
      <pivotArea outline="0" collapsedLevelsAreSubtotals="1" fieldPosition="0"/>
    </format>
    <format dxfId="74">
      <pivotArea field="0" type="button" dataOnly="0" labelOnly="1" outline="0" axis="axisRow" fieldPosition="0"/>
    </format>
    <format dxfId="7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4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26:AE42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65">
      <pivotArea outline="0" collapsedLevelsAreSubtotals="1" fieldPosition="0"/>
    </format>
    <format dxfId="64">
      <pivotArea field="0" type="button" dataOnly="0" labelOnly="1" outline="0"/>
    </format>
    <format dxfId="6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PivotTable5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26:AU36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9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68">
      <pivotArea outline="0" collapsedLevelsAreSubtotals="1" fieldPosition="0"/>
    </format>
    <format dxfId="67">
      <pivotArea field="0" type="button" dataOnly="0" labelOnly="1" outline="0"/>
    </format>
    <format dxfId="6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PivotTable6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47:AU57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9"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2" baseItem="15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71">
      <pivotArea outline="0" collapsedLevelsAreSubtotals="1" fieldPosition="0"/>
    </format>
    <format dxfId="70">
      <pivotArea field="0" type="button" dataOnly="0" labelOnly="1" outline="0"/>
    </format>
    <format dxfId="6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G20:AU31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1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4"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4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20:AE31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4">
    <format dxfId="83">
      <pivotArea outline="0" collapsedLevelsAreSubtotals="1" fieldPosition="0"/>
    </format>
    <format dxfId="82">
      <pivotArea field="0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35:AE46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0" baseItem="0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4">
    <format dxfId="87">
      <pivotArea outline="0" collapsedLevelsAreSubtotals="1" fieldPosition="0"/>
    </format>
    <format dxfId="86">
      <pivotArea field="0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35:O43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7"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0" baseItem="3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4"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1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20:O28" firstHeaderRow="1" firstDataRow="2" firstDataCol="1" rowPageCount="1" colPageCount="1"/>
  <pivotFields count="17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0"/>
  </rowFields>
  <rowItems count="7"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3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4">
    <format dxfId="95">
      <pivotArea outline="0" collapsedLevelsAreSubtotals="1" fieldPosition="0"/>
    </format>
    <format dxfId="94">
      <pivotArea field="0" type="button" dataOnly="0" labelOnly="1" outline="0" axis="axisRow" fieldPosition="0"/>
    </format>
    <format dxfId="9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  <format dxfId="92">
      <pivotArea dataOnly="0" labelOnly="1" outline="0" fieldPosition="0">
        <references count="1">
          <reference field="4294967294" count="1">
            <x v="9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26:O32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5">
    <i>
      <x v="24"/>
    </i>
    <i>
      <x v="25"/>
    </i>
    <i>
      <x v="26"/>
    </i>
    <i>
      <x v="27"/>
    </i>
    <i>
      <x v="28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Average of Flow (mm)" fld="3" subtotal="average" baseField="0" baseItem="3"/>
    <dataField name="Average of NO3_N" fld="4" subtotal="average" baseField="0" baseItem="0"/>
    <dataField name="Average of NH4_N" fld="5" subtotal="average" baseField="0" baseItem="0"/>
    <dataField name="Average of PO4" fld="6" subtotal="average" baseField="0" baseItem="0"/>
    <dataField name="Average of CL" fld="7" subtotal="average" baseField="0" baseItem="0"/>
    <dataField name="Average of K" fld="8" subtotal="average" baseField="0" baseItem="0"/>
    <dataField name="Average of NA" fld="9" subtotal="average" baseField="0" baseItem="0"/>
    <dataField name="Average of CA" fld="10" subtotal="average" baseField="0" baseItem="0"/>
    <dataField name="Average of MG" fld="11" subtotal="average" baseField="0" baseItem="0"/>
    <dataField name="Average of SO4" fld="12" subtotal="average" baseField="0" baseItem="0"/>
    <dataField name="Average of SIO2" fld="13" subtotal="average" baseField="0" baseItem="0"/>
    <dataField name="Average of HCO3" fld="14" subtotal="average" baseField="0" baseItem="0"/>
    <dataField name="Average of H" fld="15" subtotal="average" baseField="0" baseItem="0"/>
    <dataField name="Average of DOC" fld="16" subtotal="average" baseField="0" baseItem="0"/>
  </dataFields>
  <formats count="3">
    <format dxfId="56">
      <pivotArea outline="0" collapsedLevelsAreSubtotals="1" fieldPosition="0"/>
    </format>
    <format dxfId="55">
      <pivotArea field="0" type="button" dataOnly="0" labelOnly="1" outline="0"/>
    </format>
    <format dxfId="54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2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A47:O53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5"/>
        <item x="6"/>
        <item x="7"/>
        <item x="8"/>
        <item x="1"/>
        <item x="9"/>
        <item x="10"/>
        <item x="11"/>
        <item x="12"/>
        <item x="13"/>
        <item x="14"/>
        <item x="2"/>
        <item x="3"/>
        <item x="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5">
    <i>
      <x v="24"/>
    </i>
    <i>
      <x v="25"/>
    </i>
    <i>
      <x v="26"/>
    </i>
    <i>
      <x v="27"/>
    </i>
    <i>
      <x v="28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2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2" baseItem="24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59">
      <pivotArea outline="0" collapsedLevelsAreSubtotals="1" fieldPosition="0"/>
    </format>
    <format dxfId="58">
      <pivotArea field="0" type="button" dataOnly="0" labelOnly="1" outline="0"/>
    </format>
    <format dxfId="5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3" cacheId="52" applyNumberFormats="0" applyBorderFormats="0" applyFontFormats="0" applyPatternFormats="0" applyAlignmentFormats="0" applyWidthHeightFormats="1" dataCaption="Values" updatedVersion="4" minRefreshableVersion="3" showCalcMbrs="0" useAutoFormatting="1" rowGrandTotals="0" colGrandTotals="0" itemPrintTitles="1" createdVersion="3" indent="0" outline="1" outlineData="1" multipleFieldFilters="0">
  <location ref="Q47:AE63" firstHeaderRow="1" firstDataRow="2" firstDataCol="1" rowPageCount="1" colPageCount="1"/>
  <pivotFields count="17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4"/>
        <item x="2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dataField="1" showAll="0"/>
    <pivotField dataField="1" showAll="0"/>
    <pivotField dataField="1" showAll="0"/>
    <pivotField dataField="1" showAll="0"/>
  </pivotFields>
  <rowFields count="1">
    <field x="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pageFields count="1">
    <pageField fld="1" item="0" hier="-1"/>
  </pageFields>
  <dataFields count="14">
    <dataField name="StdDev of Flow (mm)" fld="3" subtotal="stdDev" baseField="0" baseItem="5"/>
    <dataField name="StdDev of NO3_N" fld="4" subtotal="stdDev" baseField="0" baseItem="5"/>
    <dataField name="StdDev of NH4_N" fld="5" subtotal="stdDev" baseField="0" baseItem="4"/>
    <dataField name="StdDev of PO4" fld="6" subtotal="stdDev" baseField="0" baseItem="4"/>
    <dataField name="StdDev of CL" fld="7" subtotal="stdDev" baseField="0" baseItem="5"/>
    <dataField name="StdDev of K" fld="8" subtotal="stdDev" baseField="0" baseItem="6"/>
    <dataField name="StdDev of NA" fld="9" subtotal="stdDev" baseField="0" baseItem="5"/>
    <dataField name="StdDev of CA" fld="10" subtotal="stdDev" baseField="0" baseItem="6"/>
    <dataField name="StdDev of MG" fld="11" subtotal="stdDev" baseField="0" baseItem="5"/>
    <dataField name="StdDev of SO4" fld="12" subtotal="stdDev" baseField="2" baseItem="0"/>
    <dataField name="StdDev of SIO2" fld="13" subtotal="stdDev" baseField="0" baseItem="5"/>
    <dataField name="StdDev of HCO3" fld="14" subtotal="stdDev" baseField="0" baseItem="5"/>
    <dataField name="StdDev of H" fld="15" subtotal="stdDev" baseField="0" baseItem="5"/>
    <dataField name="StdDev of DOC" fld="16" subtotal="stdDev" baseField="0" baseItem="5"/>
  </dataFields>
  <formats count="3">
    <format dxfId="62">
      <pivotArea outline="0" collapsedLevelsAreSubtotals="1" fieldPosition="0"/>
    </format>
    <format dxfId="61">
      <pivotArea field="0" type="button" dataOnly="0" labelOnly="1" outline="0"/>
    </format>
    <format dxfId="60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10"/>
            <x v="11"/>
            <x v="12"/>
            <x v="13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Relationship Id="rId6" Type="http://schemas.openxmlformats.org/officeDocument/2006/relationships/pivotTable" Target="../pivotTables/pivotTable12.xml"/><Relationship Id="rId5" Type="http://schemas.openxmlformats.org/officeDocument/2006/relationships/pivotTable" Target="../pivotTables/pivotTable11.xml"/><Relationship Id="rId4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topLeftCell="A28" workbookViewId="0">
      <selection activeCell="B41" sqref="B41"/>
    </sheetView>
  </sheetViews>
  <sheetFormatPr defaultColWidth="11.42578125" defaultRowHeight="12.75" x14ac:dyDescent="0.2"/>
  <cols>
    <col min="1" max="1" width="18.7109375" bestFit="1" customWidth="1"/>
    <col min="2" max="2" width="69.140625" style="4" customWidth="1"/>
  </cols>
  <sheetData>
    <row r="1" spans="1:2" x14ac:dyDescent="0.2">
      <c r="A1" s="2" t="s">
        <v>45</v>
      </c>
      <c r="B1" s="4" t="s">
        <v>46</v>
      </c>
    </row>
    <row r="2" spans="1:2" x14ac:dyDescent="0.2">
      <c r="A2" s="2" t="s">
        <v>42</v>
      </c>
      <c r="B2" s="5">
        <v>40940</v>
      </c>
    </row>
    <row r="3" spans="1:2" x14ac:dyDescent="0.2">
      <c r="A3" s="2"/>
    </row>
    <row r="4" spans="1:2" x14ac:dyDescent="0.2">
      <c r="A4" s="2" t="s">
        <v>43</v>
      </c>
      <c r="B4" s="4" t="s">
        <v>47</v>
      </c>
    </row>
    <row r="5" spans="1:2" x14ac:dyDescent="0.2">
      <c r="A5" s="2" t="s">
        <v>44</v>
      </c>
      <c r="B5" s="4" t="s">
        <v>48</v>
      </c>
    </row>
    <row r="6" spans="1:2" x14ac:dyDescent="0.2">
      <c r="A6" s="2" t="s">
        <v>42</v>
      </c>
      <c r="B6" s="5">
        <v>40947</v>
      </c>
    </row>
    <row r="7" spans="1:2" x14ac:dyDescent="0.2">
      <c r="A7" s="2"/>
    </row>
    <row r="8" spans="1:2" x14ac:dyDescent="0.2">
      <c r="A8" s="2" t="s">
        <v>43</v>
      </c>
      <c r="B8" s="4" t="s">
        <v>49</v>
      </c>
    </row>
    <row r="9" spans="1:2" ht="25.5" x14ac:dyDescent="0.2">
      <c r="A9" s="2" t="s">
        <v>44</v>
      </c>
      <c r="B9" s="4" t="s">
        <v>51</v>
      </c>
    </row>
    <row r="10" spans="1:2" x14ac:dyDescent="0.2">
      <c r="A10" s="2" t="s">
        <v>42</v>
      </c>
      <c r="B10" s="5">
        <v>40952</v>
      </c>
    </row>
    <row r="11" spans="1:2" x14ac:dyDescent="0.2">
      <c r="A11" s="2"/>
    </row>
    <row r="12" spans="1:2" x14ac:dyDescent="0.2">
      <c r="A12" s="2" t="s">
        <v>43</v>
      </c>
      <c r="B12" s="4" t="s">
        <v>49</v>
      </c>
    </row>
    <row r="13" spans="1:2" ht="38.25" x14ac:dyDescent="0.2">
      <c r="A13" s="2" t="s">
        <v>44</v>
      </c>
      <c r="B13" s="7" t="s">
        <v>85</v>
      </c>
    </row>
    <row r="14" spans="1:2" x14ac:dyDescent="0.2">
      <c r="A14" s="2" t="s">
        <v>42</v>
      </c>
      <c r="B14" s="6">
        <v>41016</v>
      </c>
    </row>
    <row r="15" spans="1:2" x14ac:dyDescent="0.2">
      <c r="A15" s="2"/>
    </row>
    <row r="16" spans="1:2" x14ac:dyDescent="0.2">
      <c r="A16" s="2" t="s">
        <v>43</v>
      </c>
      <c r="B16" s="7" t="s">
        <v>46</v>
      </c>
    </row>
    <row r="17" spans="1:2" ht="38.25" x14ac:dyDescent="0.2">
      <c r="A17" s="2" t="s">
        <v>44</v>
      </c>
      <c r="B17" s="7" t="s">
        <v>86</v>
      </c>
    </row>
    <row r="18" spans="1:2" x14ac:dyDescent="0.2">
      <c r="A18" s="2" t="s">
        <v>42</v>
      </c>
      <c r="B18" s="6">
        <v>41021</v>
      </c>
    </row>
    <row r="19" spans="1:2" x14ac:dyDescent="0.2">
      <c r="A19" s="2"/>
    </row>
    <row r="20" spans="1:2" x14ac:dyDescent="0.2">
      <c r="A20" s="2" t="s">
        <v>43</v>
      </c>
      <c r="B20" s="4" t="s">
        <v>46</v>
      </c>
    </row>
    <row r="21" spans="1:2" ht="51" x14ac:dyDescent="0.2">
      <c r="A21" s="2" t="s">
        <v>44</v>
      </c>
      <c r="B21" s="7" t="s">
        <v>22</v>
      </c>
    </row>
    <row r="22" spans="1:2" x14ac:dyDescent="0.2">
      <c r="A22" s="2" t="s">
        <v>42</v>
      </c>
      <c r="B22" s="6">
        <v>41022</v>
      </c>
    </row>
    <row r="23" spans="1:2" x14ac:dyDescent="0.2">
      <c r="A23" s="2"/>
    </row>
    <row r="24" spans="1:2" x14ac:dyDescent="0.2">
      <c r="A24" s="2" t="s">
        <v>43</v>
      </c>
      <c r="B24" s="7" t="s">
        <v>25</v>
      </c>
    </row>
    <row r="25" spans="1:2" x14ac:dyDescent="0.2">
      <c r="A25" s="2" t="s">
        <v>44</v>
      </c>
      <c r="B25" s="7" t="s">
        <v>5</v>
      </c>
    </row>
    <row r="26" spans="1:2" x14ac:dyDescent="0.2">
      <c r="A26" s="2" t="s">
        <v>42</v>
      </c>
      <c r="B26" s="6">
        <v>41052</v>
      </c>
    </row>
    <row r="27" spans="1:2" x14ac:dyDescent="0.2">
      <c r="A27" s="2"/>
    </row>
    <row r="28" spans="1:2" x14ac:dyDescent="0.2">
      <c r="A28" s="2" t="s">
        <v>43</v>
      </c>
      <c r="B28" s="4" t="s">
        <v>6</v>
      </c>
    </row>
    <row r="29" spans="1:2" x14ac:dyDescent="0.2">
      <c r="A29" s="2" t="s">
        <v>44</v>
      </c>
      <c r="B29" s="4" t="s">
        <v>7</v>
      </c>
    </row>
    <row r="30" spans="1:2" x14ac:dyDescent="0.2">
      <c r="A30" s="2" t="s">
        <v>42</v>
      </c>
      <c r="B30" s="6">
        <v>41054</v>
      </c>
    </row>
    <row r="33" spans="1:2" x14ac:dyDescent="0.2">
      <c r="A33" s="2" t="s">
        <v>43</v>
      </c>
      <c r="B33" s="7" t="s">
        <v>101</v>
      </c>
    </row>
    <row r="34" spans="1:2" ht="38.25" x14ac:dyDescent="0.2">
      <c r="A34" s="2" t="s">
        <v>44</v>
      </c>
      <c r="B34" s="7" t="s">
        <v>102</v>
      </c>
    </row>
    <row r="35" spans="1:2" x14ac:dyDescent="0.2">
      <c r="A35" s="2" t="s">
        <v>42</v>
      </c>
      <c r="B35" s="6">
        <v>41238</v>
      </c>
    </row>
    <row r="38" spans="1:2" x14ac:dyDescent="0.2">
      <c r="A38" s="2" t="s">
        <v>43</v>
      </c>
      <c r="B38" s="7" t="s">
        <v>49</v>
      </c>
    </row>
    <row r="39" spans="1:2" ht="25.5" x14ac:dyDescent="0.2">
      <c r="A39" s="2" t="s">
        <v>44</v>
      </c>
      <c r="B39" s="7" t="s">
        <v>131</v>
      </c>
    </row>
    <row r="40" spans="1:2" x14ac:dyDescent="0.2">
      <c r="A40" s="2" t="s">
        <v>42</v>
      </c>
      <c r="B40" s="6">
        <v>41249</v>
      </c>
    </row>
  </sheetData>
  <phoneticPr fontId="6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2</xdr:col>
                <xdr:colOff>400050</xdr:colOff>
                <xdr:row>19</xdr:row>
                <xdr:rowOff>133350</xdr:rowOff>
              </from>
              <to>
                <xdr:col>7</xdr:col>
                <xdr:colOff>628650</xdr:colOff>
                <xdr:row>26</xdr:row>
                <xdr:rowOff>85725</xdr:rowOff>
              </to>
            </anchor>
          </objectPr>
        </oleObject>
      </mc:Choice>
      <mc:Fallback>
        <oleObject progId="Equation.3" shapeId="1025" r:id="rId3"/>
      </mc:Fallback>
    </mc:AlternateContent>
  </oleObject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3" sqref="E3"/>
    </sheetView>
  </sheetViews>
  <sheetFormatPr defaultColWidth="8.85546875" defaultRowHeight="12.75" x14ac:dyDescent="0.2"/>
  <cols>
    <col min="1" max="1" width="5" style="1" bestFit="1" customWidth="1"/>
    <col min="2" max="2" width="5.42578125" style="1" bestFit="1" customWidth="1"/>
    <col min="3" max="3" width="10.28515625" style="1" bestFit="1" customWidth="1"/>
    <col min="4" max="4" width="12" style="1" customWidth="1"/>
    <col min="5" max="17" width="12.85546875" style="1" customWidth="1"/>
    <col min="18" max="18" width="8.7109375" style="1" customWidth="1"/>
  </cols>
  <sheetData>
    <row r="1" spans="1:18" x14ac:dyDescent="0.2">
      <c r="A1" s="1" t="s">
        <v>26</v>
      </c>
      <c r="B1" s="1" t="s">
        <v>27</v>
      </c>
      <c r="C1" s="1" t="s">
        <v>41</v>
      </c>
      <c r="D1" s="11" t="s">
        <v>18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15" t="s">
        <v>36</v>
      </c>
      <c r="N1" s="8" t="s">
        <v>37</v>
      </c>
      <c r="O1" s="8" t="s">
        <v>38</v>
      </c>
      <c r="P1" s="8" t="s">
        <v>39</v>
      </c>
      <c r="Q1" s="8" t="s">
        <v>78</v>
      </c>
      <c r="R1" s="64" t="s">
        <v>133</v>
      </c>
    </row>
    <row r="2" spans="1:18" x14ac:dyDescent="0.2">
      <c r="A2" s="1">
        <v>2000</v>
      </c>
      <c r="B2" s="1" t="s">
        <v>52</v>
      </c>
      <c r="C2" s="1" t="s">
        <v>53</v>
      </c>
      <c r="D2" s="9">
        <v>210.34978512396694</v>
      </c>
      <c r="E2" s="9">
        <v>5.6339999999999994E-2</v>
      </c>
      <c r="F2" s="9">
        <v>8.6999999999999994E-3</v>
      </c>
      <c r="G2" s="9">
        <v>9.669999999999998E-3</v>
      </c>
      <c r="H2" s="9">
        <v>1.6603000000000001</v>
      </c>
      <c r="I2" s="9">
        <v>1.0462400000000001</v>
      </c>
      <c r="J2" s="9">
        <v>2.3992300000000002</v>
      </c>
      <c r="K2" s="9">
        <v>1.41845</v>
      </c>
      <c r="L2" s="9">
        <v>0.77156000000000013</v>
      </c>
      <c r="M2" s="9">
        <v>1.0583</v>
      </c>
      <c r="N2" s="9">
        <v>19.751049999999999</v>
      </c>
      <c r="O2" s="9">
        <v>8.4591900000000013</v>
      </c>
      <c r="P2" s="9" t="s">
        <v>40</v>
      </c>
      <c r="Q2" s="9" t="s">
        <v>40</v>
      </c>
      <c r="R2" s="12"/>
    </row>
    <row r="3" spans="1:18" x14ac:dyDescent="0.2">
      <c r="A3" s="1">
        <v>2001</v>
      </c>
      <c r="B3" s="1" t="s">
        <v>52</v>
      </c>
      <c r="C3" s="1" t="s">
        <v>53</v>
      </c>
      <c r="D3" s="9">
        <v>237.0260826446281</v>
      </c>
      <c r="E3" s="9">
        <v>5.9879999999999989E-2</v>
      </c>
      <c r="F3" s="9">
        <v>1.6849999999999997E-2</v>
      </c>
      <c r="G3" s="9">
        <v>1.3940000000000001E-2</v>
      </c>
      <c r="H3" s="9">
        <v>1.8837599999999997</v>
      </c>
      <c r="I3" s="9">
        <v>1.2665200000000001</v>
      </c>
      <c r="J3" s="9">
        <v>2.8583600000000007</v>
      </c>
      <c r="K3" s="9">
        <v>1.7526199999999998</v>
      </c>
      <c r="L3" s="9">
        <v>0.93451000000000006</v>
      </c>
      <c r="M3" s="9">
        <v>1.21306</v>
      </c>
      <c r="N3" s="9">
        <v>21.593799999999995</v>
      </c>
      <c r="O3" s="9">
        <v>9.8700200000000002</v>
      </c>
      <c r="P3" s="9" t="s">
        <v>40</v>
      </c>
      <c r="Q3" s="9" t="s">
        <v>40</v>
      </c>
      <c r="R3" s="9"/>
    </row>
    <row r="4" spans="1:18" x14ac:dyDescent="0.2">
      <c r="A4" s="1">
        <v>2002</v>
      </c>
      <c r="B4" s="1" t="s">
        <v>52</v>
      </c>
      <c r="C4" s="1" t="s">
        <v>53</v>
      </c>
      <c r="D4" s="9">
        <v>582.09872727272727</v>
      </c>
      <c r="E4" s="9">
        <v>0.13858999999999999</v>
      </c>
      <c r="F4" s="9">
        <v>3.015E-2</v>
      </c>
      <c r="G4" s="9">
        <v>2.3550000000000001E-2</v>
      </c>
      <c r="H4" s="9">
        <v>4.7683499999999999</v>
      </c>
      <c r="I4" s="9">
        <v>2.9855299999999998</v>
      </c>
      <c r="J4" s="9">
        <v>6.7286200000000012</v>
      </c>
      <c r="K4" s="9">
        <v>4.2784199999999997</v>
      </c>
      <c r="L4" s="9">
        <v>2.3237100000000002</v>
      </c>
      <c r="M4" s="9">
        <v>2.9529099999999997</v>
      </c>
      <c r="N4" s="9">
        <v>53.784690000000005</v>
      </c>
      <c r="O4" s="9">
        <v>24.519929999999999</v>
      </c>
      <c r="P4" s="9" t="s">
        <v>40</v>
      </c>
      <c r="Q4" s="9" t="s">
        <v>40</v>
      </c>
      <c r="R4" s="9"/>
    </row>
    <row r="5" spans="1:18" x14ac:dyDescent="0.2">
      <c r="A5" s="1">
        <v>2003</v>
      </c>
      <c r="B5" s="1" t="s">
        <v>52</v>
      </c>
      <c r="C5" s="1" t="s">
        <v>53</v>
      </c>
      <c r="D5" s="9">
        <v>659.60546280991741</v>
      </c>
      <c r="E5" s="9">
        <v>0.20161999999999999</v>
      </c>
      <c r="F5" s="9">
        <v>2.6810000000000004E-2</v>
      </c>
      <c r="G5" s="9">
        <v>3.5650000000000008E-2</v>
      </c>
      <c r="H5" s="9">
        <v>5.6378899999999996</v>
      </c>
      <c r="I5" s="9">
        <v>3.4497</v>
      </c>
      <c r="J5" s="9">
        <v>7.8249700000000004</v>
      </c>
      <c r="K5" s="9">
        <v>4.8452600000000006</v>
      </c>
      <c r="L5" s="9">
        <v>2.6233300000000002</v>
      </c>
      <c r="M5" s="9">
        <v>2.8128299999999999</v>
      </c>
      <c r="N5" s="9">
        <v>61.273340000000005</v>
      </c>
      <c r="O5" s="9">
        <v>30.162649999999999</v>
      </c>
      <c r="P5" s="9" t="s">
        <v>40</v>
      </c>
      <c r="Q5" s="9" t="s">
        <v>40</v>
      </c>
      <c r="R5" s="9"/>
    </row>
    <row r="6" spans="1:18" x14ac:dyDescent="0.2">
      <c r="A6" s="1">
        <v>2004</v>
      </c>
      <c r="B6" s="1" t="s">
        <v>52</v>
      </c>
      <c r="C6" s="1" t="s">
        <v>53</v>
      </c>
      <c r="D6" s="9">
        <v>1112.9797190082645</v>
      </c>
      <c r="E6" s="9">
        <v>0.53819000000000006</v>
      </c>
      <c r="F6" s="9">
        <v>7.9760000000000011E-2</v>
      </c>
      <c r="G6" s="9">
        <v>4.5499999999999999E-2</v>
      </c>
      <c r="H6" s="9">
        <v>9.4872399999999999</v>
      </c>
      <c r="I6" s="9">
        <v>5.9242299999999997</v>
      </c>
      <c r="J6" s="9">
        <v>13.451139999999999</v>
      </c>
      <c r="K6" s="9">
        <v>8.1438100000000002</v>
      </c>
      <c r="L6" s="9">
        <v>4.5690100000000005</v>
      </c>
      <c r="M6" s="9">
        <v>4.6529999999999996</v>
      </c>
      <c r="N6" s="9">
        <v>113.87898</v>
      </c>
      <c r="O6" s="9">
        <v>52.15088999999999</v>
      </c>
      <c r="P6" s="9" t="s">
        <v>40</v>
      </c>
      <c r="Q6" s="9" t="s">
        <v>40</v>
      </c>
      <c r="R6" s="9"/>
    </row>
    <row r="7" spans="1:18" x14ac:dyDescent="0.2">
      <c r="A7" s="1">
        <v>2005</v>
      </c>
      <c r="B7" s="1" t="s">
        <v>52</v>
      </c>
      <c r="C7" s="1" t="s">
        <v>53</v>
      </c>
      <c r="D7" s="9">
        <v>1233.6370661157025</v>
      </c>
      <c r="E7" s="9">
        <v>0.92293999999999987</v>
      </c>
      <c r="F7" s="9">
        <v>9.869E-2</v>
      </c>
      <c r="G7" s="9">
        <v>6.5739999999999993E-2</v>
      </c>
      <c r="H7" s="9">
        <v>10.381260000000001</v>
      </c>
      <c r="I7" s="9">
        <v>6.9139599999999994</v>
      </c>
      <c r="J7" s="9">
        <v>15.384769999999998</v>
      </c>
      <c r="K7" s="9">
        <v>9.7001300000000015</v>
      </c>
      <c r="L7" s="9">
        <v>5.3832699999999996</v>
      </c>
      <c r="M7" s="9">
        <v>5.1053300000000013</v>
      </c>
      <c r="N7" s="9">
        <v>125.48078</v>
      </c>
      <c r="O7" s="9">
        <v>52.846809999999998</v>
      </c>
      <c r="P7" s="9" t="s">
        <v>40</v>
      </c>
      <c r="Q7" s="9" t="s">
        <v>40</v>
      </c>
      <c r="R7" s="9"/>
    </row>
    <row r="8" spans="1:18" x14ac:dyDescent="0.2">
      <c r="A8" s="1">
        <v>2006</v>
      </c>
      <c r="B8" s="1" t="s">
        <v>52</v>
      </c>
      <c r="C8" s="1" t="s">
        <v>53</v>
      </c>
      <c r="D8" s="9">
        <v>413.81323140495869</v>
      </c>
      <c r="E8" s="9">
        <v>0.29777000000000003</v>
      </c>
      <c r="F8" s="9">
        <v>2.7970000000000002E-2</v>
      </c>
      <c r="G8" s="9">
        <v>6.5100000000000002E-3</v>
      </c>
      <c r="H8" s="9">
        <v>3.5348299999999999</v>
      </c>
      <c r="I8" s="9">
        <v>2.1778599999999995</v>
      </c>
      <c r="J8" s="9">
        <v>5.1528199999999993</v>
      </c>
      <c r="K8" s="9">
        <v>3.1473599999999995</v>
      </c>
      <c r="L8" s="9">
        <v>1.7224100000000002</v>
      </c>
      <c r="M8" s="9">
        <v>1.7221499999999998</v>
      </c>
      <c r="N8" s="9">
        <v>39.274570000000004</v>
      </c>
      <c r="O8" s="9">
        <v>18.80349</v>
      </c>
      <c r="P8" s="9" t="s">
        <v>40</v>
      </c>
      <c r="Q8" s="9" t="s">
        <v>40</v>
      </c>
      <c r="R8" s="9"/>
    </row>
    <row r="9" spans="1:18" x14ac:dyDescent="0.2">
      <c r="A9" s="1">
        <v>2007</v>
      </c>
      <c r="B9" s="1" t="s">
        <v>52</v>
      </c>
      <c r="C9" s="1" t="s">
        <v>53</v>
      </c>
      <c r="D9" s="9">
        <v>320.4461900826447</v>
      </c>
      <c r="E9" s="9">
        <v>0.14143</v>
      </c>
      <c r="F9" s="9">
        <v>1.2099999999999998E-2</v>
      </c>
      <c r="G9" s="9">
        <v>1.076E-2</v>
      </c>
      <c r="H9" s="9">
        <v>2.7702299999999997</v>
      </c>
      <c r="I9" s="9">
        <v>1.84263</v>
      </c>
      <c r="J9" s="9">
        <v>4.1071699999999991</v>
      </c>
      <c r="K9" s="9">
        <v>2.35859</v>
      </c>
      <c r="L9" s="9">
        <v>1.3176100000000002</v>
      </c>
      <c r="M9" s="9">
        <v>1.4435700000000002</v>
      </c>
      <c r="N9" s="9">
        <v>30.822350000000007</v>
      </c>
      <c r="O9" s="9">
        <v>13.342830000000001</v>
      </c>
      <c r="P9" s="9" t="s">
        <v>40</v>
      </c>
      <c r="Q9" s="9" t="s">
        <v>40</v>
      </c>
      <c r="R9" s="9"/>
    </row>
    <row r="10" spans="1:18" x14ac:dyDescent="0.2">
      <c r="A10" s="1">
        <v>2008</v>
      </c>
      <c r="B10" s="1" t="s">
        <v>52</v>
      </c>
      <c r="C10" s="1" t="s">
        <v>53</v>
      </c>
      <c r="D10" s="9">
        <v>374.42223966942157</v>
      </c>
      <c r="E10" s="9">
        <v>0.13314000000000001</v>
      </c>
      <c r="F10" s="9">
        <v>1.5210000000000001E-2</v>
      </c>
      <c r="G10" s="9">
        <v>3.0030000000000001E-2</v>
      </c>
      <c r="H10" s="9">
        <v>3.3472499999999998</v>
      </c>
      <c r="I10" s="9">
        <v>2.1173599999999997</v>
      </c>
      <c r="J10" s="9">
        <v>4.8134199999999998</v>
      </c>
      <c r="K10" s="9">
        <v>2.4153600000000002</v>
      </c>
      <c r="L10" s="9">
        <v>1.4526799999999997</v>
      </c>
      <c r="M10" s="9">
        <v>1.7988000000000002</v>
      </c>
      <c r="N10" s="9">
        <v>34.69979</v>
      </c>
      <c r="O10" s="9">
        <v>14.376489999999999</v>
      </c>
      <c r="P10" s="9" t="s">
        <v>40</v>
      </c>
      <c r="Q10" s="9" t="s">
        <v>40</v>
      </c>
      <c r="R10" s="9"/>
    </row>
    <row r="11" spans="1:18" x14ac:dyDescent="0.2">
      <c r="A11" s="1">
        <v>2009</v>
      </c>
      <c r="B11" s="1" t="s">
        <v>52</v>
      </c>
      <c r="C11" s="1" t="s">
        <v>53</v>
      </c>
      <c r="D11" s="9">
        <v>1002.7605123966943</v>
      </c>
      <c r="E11" s="9">
        <v>0.44783000000000001</v>
      </c>
      <c r="F11" s="9">
        <v>3.8920000000000003E-2</v>
      </c>
      <c r="G11" s="9">
        <v>4.7300000000000002E-2</v>
      </c>
      <c r="H11" s="9">
        <v>9.3143800000000017</v>
      </c>
      <c r="I11" s="9">
        <v>5.5232599999999996</v>
      </c>
      <c r="J11" s="9">
        <v>12.736819999999998</v>
      </c>
      <c r="K11" s="9">
        <v>7.1969400000000006</v>
      </c>
      <c r="L11" s="9">
        <v>4.1999599999999999</v>
      </c>
      <c r="M11" s="9">
        <v>4.2088899999999994</v>
      </c>
      <c r="N11" s="9">
        <v>93.136579999999981</v>
      </c>
      <c r="O11" s="9">
        <v>44.242130000000003</v>
      </c>
      <c r="P11" s="9" t="s">
        <v>40</v>
      </c>
      <c r="Q11" s="9" t="s">
        <v>40</v>
      </c>
      <c r="R11" s="9"/>
    </row>
    <row r="12" spans="1:18" x14ac:dyDescent="0.2">
      <c r="A12" s="1">
        <v>2000</v>
      </c>
      <c r="B12" s="1" t="s">
        <v>52</v>
      </c>
      <c r="C12" s="1" t="s">
        <v>54</v>
      </c>
      <c r="D12" s="9">
        <v>304.64256198347107</v>
      </c>
      <c r="E12" s="9">
        <v>2.3609999999999999E-2</v>
      </c>
      <c r="F12" s="9">
        <v>2.63E-2</v>
      </c>
      <c r="G12" s="9">
        <v>1.5970000000000002E-2</v>
      </c>
      <c r="H12" s="9">
        <v>2.1295299999999999</v>
      </c>
      <c r="I12" s="9">
        <v>1.5667299999999997</v>
      </c>
      <c r="J12" s="9">
        <v>4.0740499999999997</v>
      </c>
      <c r="K12" s="9">
        <v>1.7762899999999999</v>
      </c>
      <c r="L12" s="9">
        <v>0.93068000000000006</v>
      </c>
      <c r="M12" s="9">
        <v>1.4093199999999997</v>
      </c>
      <c r="N12" s="9">
        <v>32.154859999999999</v>
      </c>
      <c r="O12" s="9">
        <v>12.19797</v>
      </c>
      <c r="P12" s="9" t="s">
        <v>40</v>
      </c>
      <c r="Q12" s="9" t="s">
        <v>40</v>
      </c>
      <c r="R12" s="9"/>
    </row>
    <row r="13" spans="1:18" x14ac:dyDescent="0.2">
      <c r="A13" s="1">
        <v>2001</v>
      </c>
      <c r="B13" s="1" t="s">
        <v>52</v>
      </c>
      <c r="C13" s="1" t="s">
        <v>54</v>
      </c>
      <c r="D13" s="9">
        <v>457.32280165289262</v>
      </c>
      <c r="E13" s="9">
        <v>2.1350000000000001E-2</v>
      </c>
      <c r="F13" s="9">
        <v>5.5960000000000003E-2</v>
      </c>
      <c r="G13" s="9">
        <v>3.0810000000000001E-2</v>
      </c>
      <c r="H13" s="9">
        <v>3.3059699999999999</v>
      </c>
      <c r="I13" s="9">
        <v>2.48909</v>
      </c>
      <c r="J13" s="9">
        <v>6.4080000000000013</v>
      </c>
      <c r="K13" s="9">
        <v>2.8971300000000002</v>
      </c>
      <c r="L13" s="9">
        <v>1.5032300000000001</v>
      </c>
      <c r="M13" s="9">
        <v>2.0448899999999997</v>
      </c>
      <c r="N13" s="9">
        <v>47.669370000000001</v>
      </c>
      <c r="O13" s="9">
        <v>20.572400000000002</v>
      </c>
      <c r="P13" s="9" t="s">
        <v>40</v>
      </c>
      <c r="Q13" s="9" t="s">
        <v>40</v>
      </c>
      <c r="R13" s="9"/>
    </row>
    <row r="14" spans="1:18" x14ac:dyDescent="0.2">
      <c r="A14" s="1">
        <v>2002</v>
      </c>
      <c r="B14" s="1" t="s">
        <v>52</v>
      </c>
      <c r="C14" s="1" t="s">
        <v>54</v>
      </c>
      <c r="D14" s="9">
        <v>866.77185123966956</v>
      </c>
      <c r="E14" s="9">
        <v>2.7879999999999999E-2</v>
      </c>
      <c r="F14" s="9">
        <v>7.737999999999999E-2</v>
      </c>
      <c r="G14" s="9">
        <v>4.5179999999999991E-2</v>
      </c>
      <c r="H14" s="9">
        <v>5.9002300000000005</v>
      </c>
      <c r="I14" s="9">
        <v>4.3997199999999994</v>
      </c>
      <c r="J14" s="9">
        <v>11.28093</v>
      </c>
      <c r="K14" s="9">
        <v>5.64499</v>
      </c>
      <c r="L14" s="9">
        <v>2.8923900000000002</v>
      </c>
      <c r="M14" s="9">
        <v>4.0835100000000004</v>
      </c>
      <c r="N14" s="9">
        <v>86.911880000000011</v>
      </c>
      <c r="O14" s="9">
        <v>37.560169999999999</v>
      </c>
      <c r="P14" s="9" t="s">
        <v>40</v>
      </c>
      <c r="Q14" s="9" t="s">
        <v>40</v>
      </c>
      <c r="R14" s="9"/>
    </row>
    <row r="15" spans="1:18" x14ac:dyDescent="0.2">
      <c r="A15" s="1">
        <v>2003</v>
      </c>
      <c r="B15" s="1" t="s">
        <v>52</v>
      </c>
      <c r="C15" s="1" t="s">
        <v>54</v>
      </c>
      <c r="D15" s="9">
        <v>830.04471074380183</v>
      </c>
      <c r="E15" s="9">
        <v>3.8249999999999999E-2</v>
      </c>
      <c r="F15" s="9">
        <v>3.6839999999999998E-2</v>
      </c>
      <c r="G15" s="9">
        <v>6.4250000000000002E-2</v>
      </c>
      <c r="H15" s="9">
        <v>5.8658199999999994</v>
      </c>
      <c r="I15" s="9">
        <v>4.4381799999999991</v>
      </c>
      <c r="J15" s="9">
        <v>11.132020000000001</v>
      </c>
      <c r="K15" s="9">
        <v>5.370070000000001</v>
      </c>
      <c r="L15" s="9">
        <v>2.7744900000000001</v>
      </c>
      <c r="M15" s="9">
        <v>3.5542800000000012</v>
      </c>
      <c r="N15" s="9">
        <v>85.637360000000001</v>
      </c>
      <c r="O15" s="9">
        <v>39.267129999999995</v>
      </c>
      <c r="P15" s="9" t="s">
        <v>40</v>
      </c>
      <c r="Q15" s="9" t="s">
        <v>40</v>
      </c>
      <c r="R15" s="9"/>
    </row>
    <row r="16" spans="1:18" x14ac:dyDescent="0.2">
      <c r="A16" s="1">
        <v>2004</v>
      </c>
      <c r="B16" s="1" t="s">
        <v>52</v>
      </c>
      <c r="C16" s="1" t="s">
        <v>54</v>
      </c>
      <c r="D16" s="9">
        <v>922.07982644628089</v>
      </c>
      <c r="E16" s="9">
        <v>3.8239999999999996E-2</v>
      </c>
      <c r="F16" s="9">
        <v>7.6850000000000002E-2</v>
      </c>
      <c r="G16" s="9">
        <v>5.6640000000000003E-2</v>
      </c>
      <c r="H16" s="9">
        <v>6.3330900000000003</v>
      </c>
      <c r="I16" s="9">
        <v>5.0046799999999996</v>
      </c>
      <c r="J16" s="9">
        <v>12.498849999999999</v>
      </c>
      <c r="K16" s="9">
        <v>6.009780000000001</v>
      </c>
      <c r="L16" s="9">
        <v>3.1445799999999999</v>
      </c>
      <c r="M16" s="9">
        <v>3.8563800000000006</v>
      </c>
      <c r="N16" s="9">
        <v>101.15024000000001</v>
      </c>
      <c r="O16" s="9">
        <v>44.664280000000005</v>
      </c>
      <c r="P16" s="9" t="s">
        <v>40</v>
      </c>
      <c r="Q16" s="9" t="s">
        <v>40</v>
      </c>
      <c r="R16" s="9"/>
    </row>
    <row r="17" spans="1:18" x14ac:dyDescent="0.2">
      <c r="A17" s="1">
        <v>2005</v>
      </c>
      <c r="B17" s="1" t="s">
        <v>52</v>
      </c>
      <c r="C17" s="1" t="s">
        <v>54</v>
      </c>
      <c r="D17" s="9">
        <v>968.86725619834715</v>
      </c>
      <c r="E17" s="9">
        <v>5.8169999999999999E-2</v>
      </c>
      <c r="F17" s="9">
        <v>9.9899999999999975E-2</v>
      </c>
      <c r="G17" s="9">
        <v>6.3130000000000006E-2</v>
      </c>
      <c r="H17" s="9">
        <v>6.5561399999999992</v>
      </c>
      <c r="I17" s="9">
        <v>5.32538</v>
      </c>
      <c r="J17" s="9">
        <v>13.14682</v>
      </c>
      <c r="K17" s="9">
        <v>6.648290000000002</v>
      </c>
      <c r="L17" s="9">
        <v>3.4677099999999994</v>
      </c>
      <c r="M17" s="9">
        <v>4.3864300000000007</v>
      </c>
      <c r="N17" s="9">
        <v>106.48295999999999</v>
      </c>
      <c r="O17" s="9">
        <v>40.103259999999992</v>
      </c>
      <c r="P17" s="9" t="s">
        <v>40</v>
      </c>
      <c r="Q17" s="9" t="s">
        <v>40</v>
      </c>
      <c r="R17" s="9"/>
    </row>
    <row r="18" spans="1:18" x14ac:dyDescent="0.2">
      <c r="A18" s="1">
        <v>2006</v>
      </c>
      <c r="B18" s="1" t="s">
        <v>52</v>
      </c>
      <c r="C18" s="1" t="s">
        <v>54</v>
      </c>
      <c r="D18" s="9">
        <v>538.06961157024784</v>
      </c>
      <c r="E18" s="9">
        <v>2.9100000000000001E-2</v>
      </c>
      <c r="F18" s="9">
        <v>3.6519999999999997E-2</v>
      </c>
      <c r="G18" s="9">
        <v>9.6500000000000006E-3</v>
      </c>
      <c r="H18" s="9">
        <v>3.8697900000000005</v>
      </c>
      <c r="I18" s="9">
        <v>2.8137099999999999</v>
      </c>
      <c r="J18" s="9">
        <v>7.4012000000000002</v>
      </c>
      <c r="K18" s="9">
        <v>3.6251599999999997</v>
      </c>
      <c r="L18" s="9">
        <v>1.82315</v>
      </c>
      <c r="M18" s="9">
        <v>2.2738299999999998</v>
      </c>
      <c r="N18" s="9">
        <v>55.314559999999993</v>
      </c>
      <c r="O18" s="9">
        <v>25.488739999999996</v>
      </c>
      <c r="P18" s="9" t="s">
        <v>40</v>
      </c>
      <c r="Q18" s="9" t="s">
        <v>40</v>
      </c>
      <c r="R18" s="9"/>
    </row>
    <row r="19" spans="1:18" x14ac:dyDescent="0.2">
      <c r="A19" s="1">
        <v>2007</v>
      </c>
      <c r="B19" s="1" t="s">
        <v>52</v>
      </c>
      <c r="C19" s="1" t="s">
        <v>54</v>
      </c>
      <c r="D19" s="9">
        <v>423.78850413223142</v>
      </c>
      <c r="E19" s="9">
        <v>2.0159999999999997E-2</v>
      </c>
      <c r="F19" s="9">
        <v>1.814E-2</v>
      </c>
      <c r="G19" s="9">
        <v>1.6520000000000003E-2</v>
      </c>
      <c r="H19" s="9">
        <v>3.0739399999999999</v>
      </c>
      <c r="I19" s="9">
        <v>2.4927100000000002</v>
      </c>
      <c r="J19" s="9">
        <v>6.1724499999999987</v>
      </c>
      <c r="K19" s="9">
        <v>2.8063600000000002</v>
      </c>
      <c r="L19" s="9">
        <v>1.4136499999999999</v>
      </c>
      <c r="M19" s="9">
        <v>1.9080900000000001</v>
      </c>
      <c r="N19" s="9">
        <v>44.330430000000007</v>
      </c>
      <c r="O19" s="9">
        <v>17.530609999999999</v>
      </c>
      <c r="P19" s="9" t="s">
        <v>40</v>
      </c>
      <c r="Q19" s="9" t="s">
        <v>40</v>
      </c>
      <c r="R19" s="9"/>
    </row>
    <row r="20" spans="1:18" x14ac:dyDescent="0.2">
      <c r="A20" s="1">
        <v>2008</v>
      </c>
      <c r="B20" s="1" t="s">
        <v>52</v>
      </c>
      <c r="C20" s="1" t="s">
        <v>54</v>
      </c>
      <c r="D20" s="9">
        <v>516.05033057851233</v>
      </c>
      <c r="E20" s="9">
        <v>2.4989999999999998E-2</v>
      </c>
      <c r="F20" s="9">
        <v>2.3050000000000001E-2</v>
      </c>
      <c r="G20" s="9">
        <v>4.0659999999999995E-2</v>
      </c>
      <c r="H20" s="9">
        <v>3.8082099999999999</v>
      </c>
      <c r="I20" s="9">
        <v>2.95906</v>
      </c>
      <c r="J20" s="9">
        <v>7.33596</v>
      </c>
      <c r="K20" s="9">
        <v>2.7534300000000003</v>
      </c>
      <c r="L20" s="9">
        <v>1.5649299999999999</v>
      </c>
      <c r="M20" s="9">
        <v>2.3680500000000002</v>
      </c>
      <c r="N20" s="9">
        <v>51.722799999999999</v>
      </c>
      <c r="O20" s="9">
        <v>18.663799999999998</v>
      </c>
      <c r="P20" s="9" t="s">
        <v>40</v>
      </c>
      <c r="Q20" s="9" t="s">
        <v>40</v>
      </c>
      <c r="R20" s="9"/>
    </row>
    <row r="21" spans="1:18" x14ac:dyDescent="0.2">
      <c r="A21" s="1">
        <v>2009</v>
      </c>
      <c r="B21" s="1" t="s">
        <v>52</v>
      </c>
      <c r="C21" s="1" t="s">
        <v>54</v>
      </c>
      <c r="D21" s="9">
        <v>1296.3792644628102</v>
      </c>
      <c r="E21" s="9">
        <v>4.7599999999999996E-2</v>
      </c>
      <c r="F21" s="9">
        <v>5.4469999999999998E-2</v>
      </c>
      <c r="G21" s="9">
        <v>9.4069999999999973E-2</v>
      </c>
      <c r="H21" s="9">
        <v>9.27895</v>
      </c>
      <c r="I21" s="9">
        <v>6.7912600000000003</v>
      </c>
      <c r="J21" s="9">
        <v>17.370800000000003</v>
      </c>
      <c r="K21" s="9">
        <v>7.4001099999999997</v>
      </c>
      <c r="L21" s="9">
        <v>4.1236899999999999</v>
      </c>
      <c r="M21" s="9">
        <v>5.9800599999999999</v>
      </c>
      <c r="N21" s="9">
        <v>126.52725999999998</v>
      </c>
      <c r="O21" s="9">
        <v>53.570439999999998</v>
      </c>
      <c r="P21" s="9" t="s">
        <v>40</v>
      </c>
      <c r="Q21" s="9" t="s">
        <v>40</v>
      </c>
      <c r="R21" s="9"/>
    </row>
    <row r="22" spans="1:18" x14ac:dyDescent="0.2">
      <c r="A22" s="1">
        <v>2000</v>
      </c>
      <c r="B22" s="1" t="s">
        <v>52</v>
      </c>
      <c r="C22" s="1" t="s">
        <v>55</v>
      </c>
      <c r="D22" s="9">
        <v>347.85929752066119</v>
      </c>
      <c r="E22" s="9">
        <v>1.6640899999999998</v>
      </c>
      <c r="F22" s="9">
        <v>1.7560000000000003E-2</v>
      </c>
      <c r="G22" s="9">
        <v>1.3369999999999998E-2</v>
      </c>
      <c r="H22" s="9">
        <v>2.16533</v>
      </c>
      <c r="I22" s="9">
        <v>1.5707500000000001</v>
      </c>
      <c r="J22" s="9">
        <v>3.5733899999999998</v>
      </c>
      <c r="K22" s="9">
        <v>2.8241399999999999</v>
      </c>
      <c r="L22" s="9">
        <v>1.66588</v>
      </c>
      <c r="M22" s="9">
        <v>1.3856799999999998</v>
      </c>
      <c r="N22" s="9">
        <v>26.587910000000001</v>
      </c>
      <c r="O22" s="9">
        <v>0</v>
      </c>
      <c r="P22" s="9" t="s">
        <v>40</v>
      </c>
      <c r="Q22" s="9" t="s">
        <v>40</v>
      </c>
      <c r="R22" s="9"/>
    </row>
    <row r="23" spans="1:18" x14ac:dyDescent="0.2">
      <c r="A23" s="1">
        <v>2001</v>
      </c>
      <c r="B23" s="1" t="s">
        <v>52</v>
      </c>
      <c r="C23" s="1" t="s">
        <v>55</v>
      </c>
      <c r="D23" s="9">
        <v>453.1664380165289</v>
      </c>
      <c r="E23" s="9">
        <v>2.2237800000000001</v>
      </c>
      <c r="F23" s="9">
        <v>3.3329999999999999E-2</v>
      </c>
      <c r="G23" s="9">
        <v>2.359E-2</v>
      </c>
      <c r="H23" s="9">
        <v>2.80416</v>
      </c>
      <c r="I23" s="9">
        <v>2.0495400000000004</v>
      </c>
      <c r="J23" s="9">
        <v>4.6639799999999996</v>
      </c>
      <c r="K23" s="9">
        <v>3.9280099999999996</v>
      </c>
      <c r="L23" s="9">
        <v>2.2955700000000001</v>
      </c>
      <c r="M23" s="9">
        <v>1.80383</v>
      </c>
      <c r="N23" s="9">
        <v>33.95129</v>
      </c>
      <c r="O23" s="9">
        <v>0</v>
      </c>
      <c r="P23" s="9" t="s">
        <v>40</v>
      </c>
      <c r="Q23" s="9" t="s">
        <v>40</v>
      </c>
      <c r="R23" s="9"/>
    </row>
    <row r="24" spans="1:18" x14ac:dyDescent="0.2">
      <c r="A24" s="1">
        <v>2002</v>
      </c>
      <c r="B24" s="1" t="s">
        <v>52</v>
      </c>
      <c r="C24" s="1" t="s">
        <v>55</v>
      </c>
      <c r="D24" s="9">
        <v>841.91868595041319</v>
      </c>
      <c r="E24" s="9">
        <v>5.6632100000000003</v>
      </c>
      <c r="F24" s="9">
        <v>4.3769999999999996E-2</v>
      </c>
      <c r="G24" s="9">
        <v>2.6949999999999995E-2</v>
      </c>
      <c r="H24" s="9">
        <v>4.9056900000000008</v>
      </c>
      <c r="I24" s="9">
        <v>3.9774799999999995</v>
      </c>
      <c r="J24" s="9">
        <v>8.0026799999999998</v>
      </c>
      <c r="K24" s="9">
        <v>7.7508899999999992</v>
      </c>
      <c r="L24" s="9">
        <v>4.6638799999999989</v>
      </c>
      <c r="M24" s="9">
        <v>3.0455299999999998</v>
      </c>
      <c r="N24" s="9">
        <v>62.283180000000009</v>
      </c>
      <c r="O24" s="9">
        <v>0</v>
      </c>
      <c r="P24" s="9" t="s">
        <v>40</v>
      </c>
      <c r="Q24" s="9" t="s">
        <v>40</v>
      </c>
      <c r="R24" s="9"/>
    </row>
    <row r="25" spans="1:18" x14ac:dyDescent="0.2">
      <c r="A25" s="1">
        <v>2003</v>
      </c>
      <c r="B25" s="1" t="s">
        <v>52</v>
      </c>
      <c r="C25" s="1" t="s">
        <v>55</v>
      </c>
      <c r="D25" s="9" t="s">
        <v>40</v>
      </c>
      <c r="E25" s="9" t="s">
        <v>40</v>
      </c>
      <c r="F25" s="9" t="s">
        <v>40</v>
      </c>
      <c r="G25" s="9" t="s">
        <v>40</v>
      </c>
      <c r="H25" s="9" t="s">
        <v>40</v>
      </c>
      <c r="I25" s="9" t="s">
        <v>40</v>
      </c>
      <c r="J25" s="9" t="s">
        <v>40</v>
      </c>
      <c r="K25" s="9" t="s">
        <v>40</v>
      </c>
      <c r="L25" s="9" t="s">
        <v>40</v>
      </c>
      <c r="M25" s="9" t="s">
        <v>40</v>
      </c>
      <c r="N25" s="9" t="s">
        <v>40</v>
      </c>
      <c r="O25" s="9" t="s">
        <v>40</v>
      </c>
      <c r="P25" s="9" t="s">
        <v>40</v>
      </c>
      <c r="Q25" s="9" t="s">
        <v>40</v>
      </c>
      <c r="R25" s="9"/>
    </row>
    <row r="26" spans="1:18" x14ac:dyDescent="0.2">
      <c r="A26" s="1">
        <v>2004</v>
      </c>
      <c r="B26" s="1" t="s">
        <v>52</v>
      </c>
      <c r="C26" s="1" t="s">
        <v>55</v>
      </c>
      <c r="D26" s="9">
        <v>919.00033884297522</v>
      </c>
      <c r="E26" s="9">
        <v>7.2259200000000012</v>
      </c>
      <c r="F26" s="9">
        <v>7.1229999999999988E-2</v>
      </c>
      <c r="G26" s="9">
        <v>1.5089999999999999E-2</v>
      </c>
      <c r="H26" s="9">
        <v>5.4512199999999993</v>
      </c>
      <c r="I26" s="9">
        <v>4.8115599999999992</v>
      </c>
      <c r="J26" s="9">
        <v>9.1062799999999982</v>
      </c>
      <c r="K26" s="9">
        <v>8.7057299999999991</v>
      </c>
      <c r="L26" s="9">
        <v>5.3117000000000001</v>
      </c>
      <c r="M26" s="9">
        <v>2.9412200000000004</v>
      </c>
      <c r="N26" s="9">
        <v>72.714110000000005</v>
      </c>
      <c r="O26" s="9">
        <v>0</v>
      </c>
      <c r="P26" s="9" t="s">
        <v>40</v>
      </c>
      <c r="Q26" s="9" t="s">
        <v>40</v>
      </c>
      <c r="R26" s="9"/>
    </row>
    <row r="27" spans="1:18" x14ac:dyDescent="0.2">
      <c r="A27" s="1">
        <v>2005</v>
      </c>
      <c r="B27" s="1" t="s">
        <v>52</v>
      </c>
      <c r="C27" s="1" t="s">
        <v>55</v>
      </c>
      <c r="D27" s="9">
        <v>990.5653636363636</v>
      </c>
      <c r="E27" s="9">
        <v>8.1143100000000015</v>
      </c>
      <c r="F27" s="9">
        <v>9.4610000000000014E-2</v>
      </c>
      <c r="G27" s="9">
        <v>3.2499999999999994E-2</v>
      </c>
      <c r="H27" s="9">
        <v>6.2544199999999996</v>
      </c>
      <c r="I27" s="9">
        <v>5.4827399999999997</v>
      </c>
      <c r="J27" s="9">
        <v>9.7271699999999992</v>
      </c>
      <c r="K27" s="9">
        <v>10.880850000000002</v>
      </c>
      <c r="L27" s="9">
        <v>6.1948100000000004</v>
      </c>
      <c r="M27" s="9">
        <v>3.5289999999999999</v>
      </c>
      <c r="N27" s="9">
        <v>78.014160000000004</v>
      </c>
      <c r="O27" s="9">
        <v>0</v>
      </c>
      <c r="P27" s="9" t="s">
        <v>40</v>
      </c>
      <c r="Q27" s="9" t="s">
        <v>40</v>
      </c>
      <c r="R27" s="9"/>
    </row>
    <row r="28" spans="1:18" x14ac:dyDescent="0.2">
      <c r="A28" s="1">
        <v>2006</v>
      </c>
      <c r="B28" s="1" t="s">
        <v>52</v>
      </c>
      <c r="C28" s="1" t="s">
        <v>55</v>
      </c>
      <c r="D28" s="9">
        <v>936.57042148760331</v>
      </c>
      <c r="E28" s="9">
        <v>6.3639999999999999</v>
      </c>
      <c r="F28" s="9">
        <v>7.2709999999999997E-2</v>
      </c>
      <c r="G28" s="9">
        <v>1.34E-2</v>
      </c>
      <c r="H28" s="9">
        <v>5.6306499999999993</v>
      </c>
      <c r="I28" s="9">
        <v>4.7914599999999998</v>
      </c>
      <c r="J28" s="9">
        <v>9.5026700000000002</v>
      </c>
      <c r="K28" s="9">
        <v>8.7791400000000017</v>
      </c>
      <c r="L28" s="9">
        <v>5.2444799999999994</v>
      </c>
      <c r="M28" s="9">
        <v>2.9994000000000001</v>
      </c>
      <c r="N28" s="9">
        <v>72.09405000000001</v>
      </c>
      <c r="O28" s="9">
        <v>0</v>
      </c>
      <c r="P28" s="9" t="s">
        <v>40</v>
      </c>
      <c r="Q28" s="9" t="s">
        <v>40</v>
      </c>
      <c r="R28" s="9"/>
    </row>
    <row r="29" spans="1:18" x14ac:dyDescent="0.2">
      <c r="A29" s="1">
        <v>2007</v>
      </c>
      <c r="B29" s="1" t="s">
        <v>52</v>
      </c>
      <c r="C29" s="1" t="s">
        <v>55</v>
      </c>
      <c r="D29" s="9">
        <v>657.27223140495869</v>
      </c>
      <c r="E29" s="9">
        <v>3.5572900000000005</v>
      </c>
      <c r="F29" s="9">
        <v>2.8210000000000002E-2</v>
      </c>
      <c r="G29" s="9">
        <v>1.5990000000000001E-2</v>
      </c>
      <c r="H29" s="9">
        <v>4.1770599999999991</v>
      </c>
      <c r="I29" s="9">
        <v>3.4945600000000003</v>
      </c>
      <c r="J29" s="9">
        <v>7.0534000000000008</v>
      </c>
      <c r="K29" s="9">
        <v>5.6091799999999994</v>
      </c>
      <c r="L29" s="9">
        <v>3.4546600000000001</v>
      </c>
      <c r="M29" s="9">
        <v>2.5266899999999999</v>
      </c>
      <c r="N29" s="9">
        <v>51.324300000000001</v>
      </c>
      <c r="O29" s="9">
        <v>0</v>
      </c>
      <c r="P29" s="9" t="s">
        <v>40</v>
      </c>
      <c r="Q29" s="9" t="s">
        <v>40</v>
      </c>
      <c r="R29" s="9"/>
    </row>
    <row r="30" spans="1:18" x14ac:dyDescent="0.2">
      <c r="A30" s="1">
        <v>2008</v>
      </c>
      <c r="B30" s="1" t="s">
        <v>52</v>
      </c>
      <c r="C30" s="1" t="s">
        <v>55</v>
      </c>
      <c r="D30" s="9">
        <v>537.2572314049587</v>
      </c>
      <c r="E30" s="9">
        <v>2.5263200000000001</v>
      </c>
      <c r="F30" s="9">
        <v>3.0690000000000002E-2</v>
      </c>
      <c r="G30" s="9">
        <v>1.3139999999999999E-2</v>
      </c>
      <c r="H30" s="9">
        <v>3.2899600000000002</v>
      </c>
      <c r="I30" s="9">
        <v>2.7441599999999999</v>
      </c>
      <c r="J30" s="9">
        <v>5.5340200000000008</v>
      </c>
      <c r="K30" s="9">
        <v>4.0328999999999997</v>
      </c>
      <c r="L30" s="9">
        <v>2.5747900000000001</v>
      </c>
      <c r="M30" s="9">
        <v>2.0081899999999999</v>
      </c>
      <c r="N30" s="9">
        <v>40.169760000000004</v>
      </c>
      <c r="O30" s="9">
        <v>0</v>
      </c>
      <c r="P30" s="9" t="s">
        <v>40</v>
      </c>
      <c r="Q30" s="9" t="s">
        <v>40</v>
      </c>
      <c r="R30" s="9"/>
    </row>
    <row r="31" spans="1:18" x14ac:dyDescent="0.2">
      <c r="A31" s="1">
        <v>2009</v>
      </c>
      <c r="B31" s="1" t="s">
        <v>52</v>
      </c>
      <c r="C31" s="1" t="s">
        <v>55</v>
      </c>
      <c r="D31" s="9">
        <v>1149.4612561983472</v>
      </c>
      <c r="E31" s="9">
        <v>6.7513499999999995</v>
      </c>
      <c r="F31" s="9">
        <v>4.9660000000000003E-2</v>
      </c>
      <c r="G31" s="9">
        <v>1.3229999999999999E-2</v>
      </c>
      <c r="H31" s="9">
        <v>6.8709800000000012</v>
      </c>
      <c r="I31" s="9">
        <v>5.9580099999999998</v>
      </c>
      <c r="J31" s="9">
        <v>10.889860000000002</v>
      </c>
      <c r="K31" s="9">
        <v>9.5896199999999983</v>
      </c>
      <c r="L31" s="9">
        <v>5.9679199999999994</v>
      </c>
      <c r="M31" s="9">
        <v>4.0401300000000004</v>
      </c>
      <c r="N31" s="9">
        <v>84.633099999999999</v>
      </c>
      <c r="O31" s="9">
        <v>0</v>
      </c>
      <c r="P31" s="9" t="s">
        <v>40</v>
      </c>
      <c r="Q31" s="9" t="s">
        <v>40</v>
      </c>
      <c r="R31" s="9"/>
    </row>
    <row r="32" spans="1:18" x14ac:dyDescent="0.2">
      <c r="A32" s="1">
        <v>2000</v>
      </c>
      <c r="B32" s="1" t="s">
        <v>52</v>
      </c>
      <c r="C32" s="1" t="s">
        <v>56</v>
      </c>
      <c r="D32" s="9">
        <v>429.22956198347106</v>
      </c>
      <c r="E32" s="9">
        <v>0.26473000000000002</v>
      </c>
      <c r="F32" s="9">
        <v>1.7479999999999999E-2</v>
      </c>
      <c r="G32" s="9">
        <v>2.4340000000000001E-2</v>
      </c>
      <c r="H32" s="9">
        <v>2.3996399999999998</v>
      </c>
      <c r="I32" s="9">
        <v>2.15584</v>
      </c>
      <c r="J32" s="9">
        <v>4.3417299999999992</v>
      </c>
      <c r="K32" s="9">
        <v>4.6878199999999994</v>
      </c>
      <c r="L32" s="9">
        <v>1.66245</v>
      </c>
      <c r="M32" s="9">
        <v>2.1504300000000005</v>
      </c>
      <c r="N32" s="9">
        <v>37.123510000000003</v>
      </c>
      <c r="O32" s="9">
        <v>20.743899999999996</v>
      </c>
      <c r="P32" s="9" t="s">
        <v>40</v>
      </c>
      <c r="Q32" s="9" t="s">
        <v>40</v>
      </c>
      <c r="R32" s="9"/>
    </row>
    <row r="33" spans="1:18" x14ac:dyDescent="0.2">
      <c r="A33" s="1">
        <v>2001</v>
      </c>
      <c r="B33" s="1" t="s">
        <v>52</v>
      </c>
      <c r="C33" s="1" t="s">
        <v>56</v>
      </c>
      <c r="D33" s="9">
        <v>546.82631404958681</v>
      </c>
      <c r="E33" s="9">
        <v>0.40526000000000001</v>
      </c>
      <c r="F33" s="9">
        <v>4.7539999999999999E-2</v>
      </c>
      <c r="G33" s="9">
        <v>2.9929999999999991E-2</v>
      </c>
      <c r="H33" s="9">
        <v>3.0819299999999994</v>
      </c>
      <c r="I33" s="9">
        <v>2.8379000000000003</v>
      </c>
      <c r="J33" s="9">
        <v>5.6419000000000006</v>
      </c>
      <c r="K33" s="9">
        <v>5.7822399999999998</v>
      </c>
      <c r="L33" s="9">
        <v>2.2085599999999999</v>
      </c>
      <c r="M33" s="9">
        <v>2.7329499999999998</v>
      </c>
      <c r="N33" s="9">
        <v>46.752879999999998</v>
      </c>
      <c r="O33" s="9">
        <v>26.481519999999996</v>
      </c>
      <c r="P33" s="9" t="s">
        <v>40</v>
      </c>
      <c r="Q33" s="9" t="s">
        <v>40</v>
      </c>
      <c r="R33" s="9"/>
    </row>
    <row r="34" spans="1:18" x14ac:dyDescent="0.2">
      <c r="A34" s="1">
        <v>2002</v>
      </c>
      <c r="B34" s="1" t="s">
        <v>52</v>
      </c>
      <c r="C34" s="1" t="s">
        <v>56</v>
      </c>
      <c r="D34" s="9">
        <v>1000.7012231404959</v>
      </c>
      <c r="E34" s="9">
        <v>1.1121799999999999</v>
      </c>
      <c r="F34" s="9">
        <v>6.3410000000000008E-2</v>
      </c>
      <c r="G34" s="9">
        <v>3.1020000000000002E-2</v>
      </c>
      <c r="H34" s="9">
        <v>5.3522300000000005</v>
      </c>
      <c r="I34" s="9">
        <v>5.0335900000000002</v>
      </c>
      <c r="J34" s="9">
        <v>9.85642</v>
      </c>
      <c r="K34" s="9">
        <v>10.201739999999999</v>
      </c>
      <c r="L34" s="9">
        <v>4.1910100000000003</v>
      </c>
      <c r="M34" s="9">
        <v>5.0414500000000002</v>
      </c>
      <c r="N34" s="9">
        <v>84.311520000000002</v>
      </c>
      <c r="O34" s="9">
        <v>47.58700000000001</v>
      </c>
      <c r="P34" s="9" t="s">
        <v>40</v>
      </c>
      <c r="Q34" s="9" t="s">
        <v>40</v>
      </c>
      <c r="R34" s="9"/>
    </row>
    <row r="35" spans="1:18" x14ac:dyDescent="0.2">
      <c r="A35" s="1">
        <v>2003</v>
      </c>
      <c r="B35" s="1" t="s">
        <v>52</v>
      </c>
      <c r="C35" s="1" t="s">
        <v>56</v>
      </c>
      <c r="D35" s="9">
        <v>975.42297520661157</v>
      </c>
      <c r="E35" s="9">
        <v>1.2087600000000001</v>
      </c>
      <c r="F35" s="9">
        <v>3.9570000000000001E-2</v>
      </c>
      <c r="G35" s="9">
        <v>4.0550000000000003E-2</v>
      </c>
      <c r="H35" s="9">
        <v>5.5157700000000007</v>
      </c>
      <c r="I35" s="9">
        <v>5.0446</v>
      </c>
      <c r="J35" s="9">
        <v>9.9015799999999992</v>
      </c>
      <c r="K35" s="9">
        <v>9.6989099999999979</v>
      </c>
      <c r="L35" s="9">
        <v>4.1013100000000007</v>
      </c>
      <c r="M35" s="9">
        <v>4.4535600000000004</v>
      </c>
      <c r="N35" s="9">
        <v>83.318080000000023</v>
      </c>
      <c r="O35" s="9">
        <v>48.302439999999997</v>
      </c>
      <c r="P35" s="9" t="s">
        <v>40</v>
      </c>
      <c r="Q35" s="9" t="s">
        <v>40</v>
      </c>
      <c r="R35" s="9"/>
    </row>
    <row r="36" spans="1:18" x14ac:dyDescent="0.2">
      <c r="A36" s="1">
        <v>2004</v>
      </c>
      <c r="B36" s="1" t="s">
        <v>52</v>
      </c>
      <c r="C36" s="1" t="s">
        <v>56</v>
      </c>
      <c r="D36" s="9">
        <v>1105.2715537190081</v>
      </c>
      <c r="E36" s="9">
        <v>1.73248</v>
      </c>
      <c r="F36" s="9">
        <v>8.6290000000000019E-2</v>
      </c>
      <c r="G36" s="9">
        <v>1.5249999999999998E-2</v>
      </c>
      <c r="H36" s="9">
        <v>6.0385799999999996</v>
      </c>
      <c r="I36" s="9">
        <v>5.9431100000000017</v>
      </c>
      <c r="J36" s="9">
        <v>11.2448</v>
      </c>
      <c r="K36" s="9">
        <v>11.00952</v>
      </c>
      <c r="L36" s="9">
        <v>4.7622600000000004</v>
      </c>
      <c r="M36" s="9">
        <v>4.9661599999999986</v>
      </c>
      <c r="N36" s="9">
        <v>101.13552</v>
      </c>
      <c r="O36" s="9">
        <v>55.390499999999996</v>
      </c>
      <c r="P36" s="9" t="s">
        <v>40</v>
      </c>
      <c r="Q36" s="9" t="s">
        <v>40</v>
      </c>
      <c r="R36" s="9"/>
    </row>
    <row r="37" spans="1:18" x14ac:dyDescent="0.2">
      <c r="A37" s="1">
        <v>2005</v>
      </c>
      <c r="B37" s="1" t="s">
        <v>52</v>
      </c>
      <c r="C37" s="1" t="s">
        <v>56</v>
      </c>
      <c r="D37" s="9">
        <v>1173.5303801652892</v>
      </c>
      <c r="E37" s="9">
        <v>2.2433100000000001</v>
      </c>
      <c r="F37" s="9">
        <v>0.10181999999999999</v>
      </c>
      <c r="G37" s="9">
        <v>3.9249999999999993E-2</v>
      </c>
      <c r="H37" s="9">
        <v>6.19963</v>
      </c>
      <c r="I37" s="9">
        <v>6.305909999999999</v>
      </c>
      <c r="J37" s="9">
        <v>12.038899999999998</v>
      </c>
      <c r="K37" s="9">
        <v>11.954909999999996</v>
      </c>
      <c r="L37" s="9">
        <v>5.1990300000000005</v>
      </c>
      <c r="M37" s="9">
        <v>5.4093999999999998</v>
      </c>
      <c r="N37" s="9">
        <v>105.02818000000001</v>
      </c>
      <c r="O37" s="9">
        <v>48.759730000000005</v>
      </c>
      <c r="P37" s="9" t="s">
        <v>40</v>
      </c>
      <c r="Q37" s="9" t="s">
        <v>40</v>
      </c>
      <c r="R37" s="9"/>
    </row>
    <row r="38" spans="1:18" x14ac:dyDescent="0.2">
      <c r="A38" s="1">
        <v>2006</v>
      </c>
      <c r="B38" s="1" t="s">
        <v>52</v>
      </c>
      <c r="C38" s="1" t="s">
        <v>56</v>
      </c>
      <c r="D38" s="9">
        <v>677.07163636363646</v>
      </c>
      <c r="E38" s="9">
        <v>0.90526000000000006</v>
      </c>
      <c r="F38" s="9">
        <v>6.2969999999999998E-2</v>
      </c>
      <c r="G38" s="9">
        <v>7.0000000000000001E-3</v>
      </c>
      <c r="H38" s="9">
        <v>3.9504200000000007</v>
      </c>
      <c r="I38" s="9">
        <v>3.6662599999999999</v>
      </c>
      <c r="J38" s="9">
        <v>7.1916100000000007</v>
      </c>
      <c r="K38" s="9">
        <v>7.8582700000000001</v>
      </c>
      <c r="L38" s="9">
        <v>2.90021</v>
      </c>
      <c r="M38" s="9">
        <v>3.1578499999999998</v>
      </c>
      <c r="N38" s="9">
        <v>58.396180000000001</v>
      </c>
      <c r="O38" s="9">
        <v>35.643749999999997</v>
      </c>
      <c r="P38" s="9" t="s">
        <v>40</v>
      </c>
      <c r="Q38" s="9" t="s">
        <v>40</v>
      </c>
      <c r="R38" s="9"/>
    </row>
    <row r="39" spans="1:18" x14ac:dyDescent="0.2">
      <c r="A39" s="1">
        <v>2007</v>
      </c>
      <c r="B39" s="1" t="s">
        <v>52</v>
      </c>
      <c r="C39" s="1" t="s">
        <v>56</v>
      </c>
      <c r="D39" s="9">
        <v>542.27320661157023</v>
      </c>
      <c r="E39" s="9">
        <v>0.47083999999999998</v>
      </c>
      <c r="F39" s="9">
        <v>1.8870000000000001E-2</v>
      </c>
      <c r="G39" s="9">
        <v>1.5929999999999996E-2</v>
      </c>
      <c r="H39" s="9">
        <v>3.2116299999999995</v>
      </c>
      <c r="I39" s="9">
        <v>3.0758999999999999</v>
      </c>
      <c r="J39" s="9">
        <v>5.8710600000000008</v>
      </c>
      <c r="K39" s="9">
        <v>6.7276499999999997</v>
      </c>
      <c r="L39" s="9">
        <v>2.3197800000000002</v>
      </c>
      <c r="M39" s="9">
        <v>2.7166299999999994</v>
      </c>
      <c r="N39" s="9">
        <v>47.06631999999999</v>
      </c>
      <c r="O39" s="9">
        <v>26.794560000000001</v>
      </c>
      <c r="P39" s="9" t="s">
        <v>40</v>
      </c>
      <c r="Q39" s="9" t="s">
        <v>40</v>
      </c>
      <c r="R39" s="9"/>
    </row>
    <row r="40" spans="1:18" x14ac:dyDescent="0.2">
      <c r="A40" s="1">
        <v>2008</v>
      </c>
      <c r="B40" s="1" t="s">
        <v>52</v>
      </c>
      <c r="C40" s="1" t="s">
        <v>56</v>
      </c>
      <c r="D40" s="9">
        <v>608.10433884297515</v>
      </c>
      <c r="E40" s="9">
        <v>0.46517999999999998</v>
      </c>
      <c r="F40" s="9">
        <v>2.3999999999999997E-2</v>
      </c>
      <c r="G40" s="9">
        <v>1.3130000000000001E-2</v>
      </c>
      <c r="H40" s="9">
        <v>3.6007099999999999</v>
      </c>
      <c r="I40" s="9">
        <v>3.3027399999999996</v>
      </c>
      <c r="J40" s="9">
        <v>6.36259</v>
      </c>
      <c r="K40" s="9">
        <v>5.5688199999999997</v>
      </c>
      <c r="L40" s="9">
        <v>2.4211499999999995</v>
      </c>
      <c r="M40" s="9">
        <v>3.0445100000000003</v>
      </c>
      <c r="N40" s="9">
        <v>50.55086</v>
      </c>
      <c r="O40" s="9">
        <v>25.08793</v>
      </c>
      <c r="P40" s="9" t="s">
        <v>40</v>
      </c>
      <c r="Q40" s="9" t="s">
        <v>40</v>
      </c>
      <c r="R40" s="9"/>
    </row>
    <row r="41" spans="1:18" x14ac:dyDescent="0.2">
      <c r="A41" s="1">
        <v>2009</v>
      </c>
      <c r="B41" s="1" t="s">
        <v>52</v>
      </c>
      <c r="C41" s="1" t="s">
        <v>56</v>
      </c>
      <c r="D41" s="9">
        <v>1397.3316694214875</v>
      </c>
      <c r="E41" s="9">
        <v>1.4955000000000001</v>
      </c>
      <c r="F41" s="9">
        <v>6.2939999999999996E-2</v>
      </c>
      <c r="G41" s="9">
        <v>3.3589999999999995E-2</v>
      </c>
      <c r="H41" s="9">
        <v>7.9094299999999986</v>
      </c>
      <c r="I41" s="9">
        <v>7.2209599999999998</v>
      </c>
      <c r="J41" s="9">
        <v>14.12839</v>
      </c>
      <c r="K41" s="9">
        <v>12.462839999999998</v>
      </c>
      <c r="L41" s="9">
        <v>5.6478599999999997</v>
      </c>
      <c r="M41" s="9">
        <v>6.5140599999999997</v>
      </c>
      <c r="N41" s="9">
        <v>116.61520000000002</v>
      </c>
      <c r="O41" s="9">
        <v>62.626909999999995</v>
      </c>
      <c r="P41" s="9" t="s">
        <v>40</v>
      </c>
      <c r="Q41" s="9" t="s">
        <v>40</v>
      </c>
      <c r="R41" s="9"/>
    </row>
    <row r="42" spans="1:18" x14ac:dyDescent="0.2">
      <c r="A42" s="1">
        <v>2000</v>
      </c>
      <c r="B42" s="1" t="s">
        <v>52</v>
      </c>
      <c r="C42" s="1" t="s">
        <v>57</v>
      </c>
      <c r="D42" s="9">
        <v>614.42390082644624</v>
      </c>
      <c r="E42" s="9">
        <v>0.10746000000000001</v>
      </c>
      <c r="F42" s="9">
        <v>2.5490000000000002E-2</v>
      </c>
      <c r="G42" s="9">
        <v>2.8320000000000001E-2</v>
      </c>
      <c r="H42" s="9">
        <v>2.9190200000000002</v>
      </c>
      <c r="I42" s="9">
        <v>2.2636700000000003</v>
      </c>
      <c r="J42" s="9">
        <v>5.0206799999999996</v>
      </c>
      <c r="K42" s="9">
        <v>5.0404799999999996</v>
      </c>
      <c r="L42" s="9">
        <v>1.8137699999999999</v>
      </c>
      <c r="M42" s="9">
        <v>4.1049199999999999</v>
      </c>
      <c r="N42" s="9">
        <v>44.850950000000005</v>
      </c>
      <c r="O42" s="9">
        <v>0</v>
      </c>
      <c r="P42" s="9" t="s">
        <v>40</v>
      </c>
      <c r="Q42" s="9" t="s">
        <v>40</v>
      </c>
      <c r="R42" s="9"/>
    </row>
    <row r="43" spans="1:18" x14ac:dyDescent="0.2">
      <c r="A43" s="1">
        <v>2001</v>
      </c>
      <c r="B43" s="1" t="s">
        <v>52</v>
      </c>
      <c r="C43" s="1" t="s">
        <v>57</v>
      </c>
      <c r="D43" s="9">
        <v>801.09185950413223</v>
      </c>
      <c r="E43" s="9">
        <v>0.15293999999999999</v>
      </c>
      <c r="F43" s="9">
        <v>5.664000000000001E-2</v>
      </c>
      <c r="G43" s="9">
        <v>3.9959999999999996E-2</v>
      </c>
      <c r="H43" s="9">
        <v>4.0340299999999996</v>
      </c>
      <c r="I43" s="9">
        <v>2.9788399999999995</v>
      </c>
      <c r="J43" s="9">
        <v>6.7156900000000004</v>
      </c>
      <c r="K43" s="9">
        <v>6.6413600000000006</v>
      </c>
      <c r="L43" s="9">
        <v>2.4865599999999999</v>
      </c>
      <c r="M43" s="9">
        <v>5.3287500000000012</v>
      </c>
      <c r="N43" s="9">
        <v>56.912689999999998</v>
      </c>
      <c r="O43" s="9">
        <v>0</v>
      </c>
      <c r="P43" s="9" t="s">
        <v>40</v>
      </c>
      <c r="Q43" s="9" t="s">
        <v>40</v>
      </c>
      <c r="R43" s="9"/>
    </row>
    <row r="44" spans="1:18" x14ac:dyDescent="0.2">
      <c r="A44" s="1">
        <v>2002</v>
      </c>
      <c r="B44" s="1" t="s">
        <v>52</v>
      </c>
      <c r="C44" s="1" t="s">
        <v>57</v>
      </c>
      <c r="D44" s="9">
        <v>1250.9804380165292</v>
      </c>
      <c r="E44" s="9">
        <v>0.22755999999999998</v>
      </c>
      <c r="F44" s="9">
        <v>6.3569999999999988E-2</v>
      </c>
      <c r="G44" s="9">
        <v>3.773E-2</v>
      </c>
      <c r="H44" s="9">
        <v>5.774</v>
      </c>
      <c r="I44" s="9">
        <v>4.5141999999999998</v>
      </c>
      <c r="J44" s="9">
        <v>9.9543499999999998</v>
      </c>
      <c r="K44" s="9">
        <v>9.9507999999999974</v>
      </c>
      <c r="L44" s="9">
        <v>3.94597</v>
      </c>
      <c r="M44" s="9">
        <v>8.2548899999999996</v>
      </c>
      <c r="N44" s="9">
        <v>90.227860000000007</v>
      </c>
      <c r="O44" s="9">
        <v>0</v>
      </c>
      <c r="P44" s="9" t="s">
        <v>40</v>
      </c>
      <c r="Q44" s="9" t="s">
        <v>40</v>
      </c>
      <c r="R44" s="9"/>
    </row>
    <row r="45" spans="1:18" x14ac:dyDescent="0.2">
      <c r="A45" s="1">
        <v>2003</v>
      </c>
      <c r="B45" s="1" t="s">
        <v>52</v>
      </c>
      <c r="C45" s="1" t="s">
        <v>57</v>
      </c>
      <c r="D45" s="9">
        <v>1162.5538016528926</v>
      </c>
      <c r="E45" s="9">
        <v>0.30934999999999996</v>
      </c>
      <c r="F45" s="9">
        <v>4.3310000000000008E-2</v>
      </c>
      <c r="G45" s="9">
        <v>5.7390000000000004E-2</v>
      </c>
      <c r="H45" s="9">
        <v>5.5486800000000001</v>
      </c>
      <c r="I45" s="9">
        <v>4.3981200000000005</v>
      </c>
      <c r="J45" s="9">
        <v>9.5546299999999995</v>
      </c>
      <c r="K45" s="9">
        <v>9.5245599999999992</v>
      </c>
      <c r="L45" s="9">
        <v>3.7476400000000005</v>
      </c>
      <c r="M45" s="9">
        <v>7.3303000000000003</v>
      </c>
      <c r="N45" s="9">
        <v>86.506440000000012</v>
      </c>
      <c r="O45" s="9">
        <v>0</v>
      </c>
      <c r="P45" s="9" t="s">
        <v>40</v>
      </c>
      <c r="Q45" s="9" t="s">
        <v>40</v>
      </c>
      <c r="R45" s="9"/>
    </row>
    <row r="46" spans="1:18" x14ac:dyDescent="0.2">
      <c r="A46" s="1">
        <v>2004</v>
      </c>
      <c r="B46" s="1" t="s">
        <v>52</v>
      </c>
      <c r="C46" s="1" t="s">
        <v>57</v>
      </c>
      <c r="D46" s="9">
        <v>1348.2299008264463</v>
      </c>
      <c r="E46" s="9">
        <v>0.40155999999999997</v>
      </c>
      <c r="F46" s="9">
        <v>9.7349999999999992E-2</v>
      </c>
      <c r="G46" s="9">
        <v>3.5569999999999991E-2</v>
      </c>
      <c r="H46" s="9">
        <v>6.3278800000000004</v>
      </c>
      <c r="I46" s="9">
        <v>5.3029500000000001</v>
      </c>
      <c r="J46" s="9">
        <v>11.145110000000001</v>
      </c>
      <c r="K46" s="9">
        <v>11.216060000000001</v>
      </c>
      <c r="L46" s="9">
        <v>4.3772099999999998</v>
      </c>
      <c r="M46" s="9">
        <v>8.1167300000000004</v>
      </c>
      <c r="N46" s="9">
        <v>106.768</v>
      </c>
      <c r="O46" s="9">
        <v>0</v>
      </c>
      <c r="P46" s="9" t="s">
        <v>40</v>
      </c>
      <c r="Q46" s="9" t="s">
        <v>40</v>
      </c>
      <c r="R46" s="9"/>
    </row>
    <row r="47" spans="1:18" x14ac:dyDescent="0.2">
      <c r="A47" s="1">
        <v>2005</v>
      </c>
      <c r="B47" s="1" t="s">
        <v>52</v>
      </c>
      <c r="C47" s="1" t="s">
        <v>57</v>
      </c>
      <c r="D47" s="9">
        <v>1390.5397933884294</v>
      </c>
      <c r="E47" s="9">
        <v>0.65976999999999997</v>
      </c>
      <c r="F47" s="9">
        <v>0.11194</v>
      </c>
      <c r="G47" s="9">
        <v>3.1339999999999993E-2</v>
      </c>
      <c r="H47" s="9">
        <v>6.3410300000000008</v>
      </c>
      <c r="I47" s="9">
        <v>5.5753300000000001</v>
      </c>
      <c r="J47" s="9">
        <v>11.404280000000002</v>
      </c>
      <c r="K47" s="9">
        <v>11.93267</v>
      </c>
      <c r="L47" s="9">
        <v>4.6583899999999998</v>
      </c>
      <c r="M47" s="9">
        <v>9.0337499999999995</v>
      </c>
      <c r="N47" s="9">
        <v>107.13907</v>
      </c>
      <c r="O47" s="9">
        <v>0</v>
      </c>
      <c r="P47" s="9" t="s">
        <v>40</v>
      </c>
      <c r="Q47" s="9" t="s">
        <v>40</v>
      </c>
      <c r="R47" s="9"/>
    </row>
    <row r="48" spans="1:18" x14ac:dyDescent="0.2">
      <c r="A48" s="1">
        <v>2006</v>
      </c>
      <c r="B48" s="1" t="s">
        <v>52</v>
      </c>
      <c r="C48" s="1" t="s">
        <v>57</v>
      </c>
      <c r="D48" s="9">
        <v>855.68191735537198</v>
      </c>
      <c r="E48" s="9">
        <v>0.26347999999999999</v>
      </c>
      <c r="F48" s="9">
        <v>5.0299999999999997E-2</v>
      </c>
      <c r="G48" s="9">
        <v>8.8800000000000007E-3</v>
      </c>
      <c r="H48" s="9">
        <v>4.1729000000000003</v>
      </c>
      <c r="I48" s="9">
        <v>3.2275199999999997</v>
      </c>
      <c r="J48" s="9">
        <v>7.1238599999999996</v>
      </c>
      <c r="K48" s="9">
        <v>7.4563299999999995</v>
      </c>
      <c r="L48" s="9">
        <v>2.7456499999999999</v>
      </c>
      <c r="M48" s="9">
        <v>5.4342499999999987</v>
      </c>
      <c r="N48" s="9">
        <v>63.000999999999998</v>
      </c>
      <c r="O48" s="9">
        <v>0</v>
      </c>
      <c r="P48" s="9" t="s">
        <v>40</v>
      </c>
      <c r="Q48" s="9" t="s">
        <v>40</v>
      </c>
      <c r="R48" s="9"/>
    </row>
    <row r="49" spans="1:18" x14ac:dyDescent="0.2">
      <c r="A49" s="1">
        <v>2007</v>
      </c>
      <c r="B49" s="1" t="s">
        <v>52</v>
      </c>
      <c r="C49" s="1" t="s">
        <v>57</v>
      </c>
      <c r="D49" s="9">
        <v>783.62568595041319</v>
      </c>
      <c r="E49" s="9">
        <v>0.15619999999999998</v>
      </c>
      <c r="F49" s="9">
        <v>2.613E-2</v>
      </c>
      <c r="G49" s="9">
        <v>1.8069999999999999E-2</v>
      </c>
      <c r="H49" s="9">
        <v>4.0375899999999998</v>
      </c>
      <c r="I49" s="9">
        <v>3.3286800000000003</v>
      </c>
      <c r="J49" s="9">
        <v>6.8129499999999998</v>
      </c>
      <c r="K49" s="9">
        <v>7.0661300000000011</v>
      </c>
      <c r="L49" s="9">
        <v>2.5094000000000007</v>
      </c>
      <c r="M49" s="9">
        <v>5.4074299999999997</v>
      </c>
      <c r="N49" s="9">
        <v>58.560490000000001</v>
      </c>
      <c r="O49" s="9">
        <v>0</v>
      </c>
      <c r="P49" s="9" t="s">
        <v>40</v>
      </c>
      <c r="Q49" s="9" t="s">
        <v>40</v>
      </c>
      <c r="R49" s="9"/>
    </row>
    <row r="50" spans="1:18" x14ac:dyDescent="0.2">
      <c r="A50" s="1">
        <v>2008</v>
      </c>
      <c r="B50" s="1" t="s">
        <v>52</v>
      </c>
      <c r="C50" s="1" t="s">
        <v>57</v>
      </c>
      <c r="D50" s="9">
        <v>921.57917355371899</v>
      </c>
      <c r="E50" s="9">
        <v>0.17842</v>
      </c>
      <c r="F50" s="9">
        <v>3.943E-2</v>
      </c>
      <c r="G50" s="9">
        <v>1.4190000000000001E-2</v>
      </c>
      <c r="H50" s="9">
        <v>4.8605499999999999</v>
      </c>
      <c r="I50" s="9">
        <v>3.6962100000000002</v>
      </c>
      <c r="J50" s="9">
        <v>7.7001900000000001</v>
      </c>
      <c r="K50" s="9">
        <v>6.8533299999999997</v>
      </c>
      <c r="L50" s="9">
        <v>2.7284999999999999</v>
      </c>
      <c r="M50" s="9">
        <v>6.3386499999999995</v>
      </c>
      <c r="N50" s="9">
        <v>64.027779999999993</v>
      </c>
      <c r="O50" s="9">
        <v>0</v>
      </c>
      <c r="P50" s="9" t="s">
        <v>40</v>
      </c>
      <c r="Q50" s="9" t="s">
        <v>40</v>
      </c>
      <c r="R50" s="9"/>
    </row>
    <row r="51" spans="1:18" x14ac:dyDescent="0.2">
      <c r="A51" s="1">
        <v>2009</v>
      </c>
      <c r="B51" s="1" t="s">
        <v>52</v>
      </c>
      <c r="C51" s="1" t="s">
        <v>57</v>
      </c>
      <c r="D51" s="9">
        <v>1569.367338842975</v>
      </c>
      <c r="E51" s="9">
        <v>0.34468000000000004</v>
      </c>
      <c r="F51" s="9">
        <v>6.9479999999999986E-2</v>
      </c>
      <c r="G51" s="9">
        <v>3.7060000000000003E-2</v>
      </c>
      <c r="H51" s="9">
        <v>7.7877500000000008</v>
      </c>
      <c r="I51" s="9">
        <v>5.9665999999999988</v>
      </c>
      <c r="J51" s="9">
        <v>13.03275</v>
      </c>
      <c r="K51" s="9">
        <v>11.728179999999998</v>
      </c>
      <c r="L51" s="9">
        <v>4.76891</v>
      </c>
      <c r="M51" s="9">
        <v>9.5569299999999995</v>
      </c>
      <c r="N51" s="9">
        <v>114.47699</v>
      </c>
      <c r="O51" s="9">
        <v>0</v>
      </c>
      <c r="P51" s="9" t="s">
        <v>40</v>
      </c>
      <c r="Q51" s="9" t="s">
        <v>40</v>
      </c>
      <c r="R51" s="9"/>
    </row>
    <row r="52" spans="1:18" x14ac:dyDescent="0.2">
      <c r="A52" s="1">
        <v>2000</v>
      </c>
      <c r="B52" s="1" t="s">
        <v>52</v>
      </c>
      <c r="C52" s="1" t="s">
        <v>58</v>
      </c>
      <c r="D52" s="9">
        <v>443.12504132231402</v>
      </c>
      <c r="E52" s="9">
        <v>3.4810000000000001E-2</v>
      </c>
      <c r="F52" s="9">
        <v>1.7430000000000001E-2</v>
      </c>
      <c r="G52" s="9">
        <v>1.7100000000000001E-2</v>
      </c>
      <c r="H52" s="9">
        <v>1.9247700000000001</v>
      </c>
      <c r="I52" s="9">
        <v>1.4353000000000002</v>
      </c>
      <c r="J52" s="9">
        <v>2.8401500000000004</v>
      </c>
      <c r="K52" s="9">
        <v>1.86826</v>
      </c>
      <c r="L52" s="9">
        <v>1.0353699999999999</v>
      </c>
      <c r="M52" s="9">
        <v>1.6249</v>
      </c>
      <c r="N52" s="9">
        <v>28.266720000000007</v>
      </c>
      <c r="O52" s="9">
        <v>0</v>
      </c>
      <c r="P52" s="9" t="s">
        <v>40</v>
      </c>
      <c r="Q52" s="9" t="s">
        <v>40</v>
      </c>
      <c r="R52" s="9"/>
    </row>
    <row r="53" spans="1:18" x14ac:dyDescent="0.2">
      <c r="A53" s="1">
        <v>2001</v>
      </c>
      <c r="B53" s="1" t="s">
        <v>52</v>
      </c>
      <c r="C53" s="1" t="s">
        <v>58</v>
      </c>
      <c r="D53" s="9">
        <v>608.47274380165288</v>
      </c>
      <c r="E53" s="9">
        <v>3.5139999999999998E-2</v>
      </c>
      <c r="F53" s="9">
        <v>4.086E-2</v>
      </c>
      <c r="G53" s="9">
        <v>2.614E-2</v>
      </c>
      <c r="H53" s="9">
        <v>2.7501899999999995</v>
      </c>
      <c r="I53" s="9">
        <v>2.1230000000000002</v>
      </c>
      <c r="J53" s="9">
        <v>4.0928000000000004</v>
      </c>
      <c r="K53" s="9">
        <v>2.8269499999999996</v>
      </c>
      <c r="L53" s="9">
        <v>1.5209900000000001</v>
      </c>
      <c r="M53" s="9">
        <v>2.2513900000000002</v>
      </c>
      <c r="N53" s="9">
        <v>37.982759999999999</v>
      </c>
      <c r="O53" s="9">
        <v>0</v>
      </c>
      <c r="P53" s="9" t="s">
        <v>40</v>
      </c>
      <c r="Q53" s="9" t="s">
        <v>40</v>
      </c>
      <c r="R53" s="9"/>
    </row>
    <row r="54" spans="1:18" x14ac:dyDescent="0.2">
      <c r="A54" s="1">
        <v>2002</v>
      </c>
      <c r="B54" s="1" t="s">
        <v>52</v>
      </c>
      <c r="C54" s="1" t="s">
        <v>58</v>
      </c>
      <c r="D54" s="9">
        <v>1070.8398595041322</v>
      </c>
      <c r="E54" s="9">
        <v>6.8260000000000001E-2</v>
      </c>
      <c r="F54" s="9">
        <v>5.9969999999999996E-2</v>
      </c>
      <c r="G54" s="9">
        <v>2.7269999999999999E-2</v>
      </c>
      <c r="H54" s="9">
        <v>4.5708499999999992</v>
      </c>
      <c r="I54" s="9">
        <v>3.5663799999999997</v>
      </c>
      <c r="J54" s="9">
        <v>6.77128</v>
      </c>
      <c r="K54" s="9">
        <v>4.4870700000000001</v>
      </c>
      <c r="L54" s="9">
        <v>2.7293099999999999</v>
      </c>
      <c r="M54" s="9">
        <v>3.90672</v>
      </c>
      <c r="N54" s="9">
        <v>66.563479999999998</v>
      </c>
      <c r="O54" s="9">
        <v>0</v>
      </c>
      <c r="P54" s="9" t="s">
        <v>40</v>
      </c>
      <c r="Q54" s="9" t="s">
        <v>40</v>
      </c>
      <c r="R54" s="9"/>
    </row>
    <row r="55" spans="1:18" x14ac:dyDescent="0.2">
      <c r="A55" s="1">
        <v>2003</v>
      </c>
      <c r="B55" s="1" t="s">
        <v>52</v>
      </c>
      <c r="C55" s="1" t="s">
        <v>58</v>
      </c>
      <c r="D55" s="9">
        <v>1011.1110247933884</v>
      </c>
      <c r="E55" s="9">
        <v>0.10461999999999999</v>
      </c>
      <c r="F55" s="9">
        <v>5.3130000000000004E-2</v>
      </c>
      <c r="G55" s="9">
        <v>3.7019999999999997E-2</v>
      </c>
      <c r="H55" s="9">
        <v>4.3347999999999995</v>
      </c>
      <c r="I55" s="9">
        <v>4.1431700000000005</v>
      </c>
      <c r="J55" s="9">
        <v>6.8091299999999988</v>
      </c>
      <c r="K55" s="9">
        <v>4.9973499999999991</v>
      </c>
      <c r="L55" s="9">
        <v>2.8186100000000001</v>
      </c>
      <c r="M55" s="9">
        <v>3.25841</v>
      </c>
      <c r="N55" s="9">
        <v>66.633899999999997</v>
      </c>
      <c r="O55" s="9">
        <v>0</v>
      </c>
      <c r="P55" s="9" t="s">
        <v>40</v>
      </c>
      <c r="Q55" s="9" t="s">
        <v>40</v>
      </c>
      <c r="R55" s="9"/>
    </row>
    <row r="56" spans="1:18" x14ac:dyDescent="0.2">
      <c r="A56" s="1">
        <v>2004</v>
      </c>
      <c r="B56" s="1" t="s">
        <v>52</v>
      </c>
      <c r="C56" s="1" t="s">
        <v>58</v>
      </c>
      <c r="D56" s="9">
        <v>1355.3996280991737</v>
      </c>
      <c r="E56" s="9">
        <v>0.16947000000000004</v>
      </c>
      <c r="F56" s="9">
        <v>0.10683999999999999</v>
      </c>
      <c r="G56" s="9">
        <v>1.5859999999999999E-2</v>
      </c>
      <c r="H56" s="9">
        <v>5.878470000000001</v>
      </c>
      <c r="I56" s="9">
        <v>5.0617499999999991</v>
      </c>
      <c r="J56" s="9">
        <v>8.7212500000000013</v>
      </c>
      <c r="K56" s="9">
        <v>6.3511099999999994</v>
      </c>
      <c r="L56" s="9">
        <v>3.6235399999999998</v>
      </c>
      <c r="M56" s="9">
        <v>4.6412100000000001</v>
      </c>
      <c r="N56" s="9">
        <v>93.294089999999997</v>
      </c>
      <c r="O56" s="9">
        <v>0</v>
      </c>
      <c r="P56" s="9" t="s">
        <v>40</v>
      </c>
      <c r="Q56" s="9" t="s">
        <v>40</v>
      </c>
      <c r="R56" s="9"/>
    </row>
    <row r="57" spans="1:18" x14ac:dyDescent="0.2">
      <c r="A57" s="1">
        <v>2005</v>
      </c>
      <c r="B57" s="1" t="s">
        <v>52</v>
      </c>
      <c r="C57" s="1" t="s">
        <v>58</v>
      </c>
      <c r="D57" s="9">
        <v>674.32276859504134</v>
      </c>
      <c r="E57" s="9">
        <v>0.11072</v>
      </c>
      <c r="F57" s="9">
        <v>4.2090000000000002E-2</v>
      </c>
      <c r="G57" s="9">
        <v>1.2759999999999999E-2</v>
      </c>
      <c r="H57" s="9">
        <v>2.9463199999999996</v>
      </c>
      <c r="I57" s="9">
        <v>2.59314</v>
      </c>
      <c r="J57" s="9">
        <v>4.55497</v>
      </c>
      <c r="K57" s="9">
        <v>3.1074600000000001</v>
      </c>
      <c r="L57" s="9">
        <v>1.7567799999999998</v>
      </c>
      <c r="M57" s="9">
        <v>2.4228100000000001</v>
      </c>
      <c r="N57" s="9">
        <v>45.732550000000003</v>
      </c>
      <c r="O57" s="9">
        <v>0</v>
      </c>
      <c r="P57" s="9" t="s">
        <v>40</v>
      </c>
      <c r="Q57" s="9" t="s">
        <v>40</v>
      </c>
      <c r="R57" s="9"/>
    </row>
    <row r="58" spans="1:18" x14ac:dyDescent="0.2">
      <c r="A58" s="1">
        <v>2006</v>
      </c>
      <c r="B58" s="1" t="s">
        <v>52</v>
      </c>
      <c r="C58" s="1" t="s">
        <v>58</v>
      </c>
      <c r="D58" s="9">
        <v>658.05627272727281</v>
      </c>
      <c r="E58" s="9">
        <v>3.8329999999999996E-2</v>
      </c>
      <c r="F58" s="9">
        <v>3.1570000000000001E-2</v>
      </c>
      <c r="G58" s="9">
        <v>7.4300000000000008E-3</v>
      </c>
      <c r="H58" s="9">
        <v>2.9624999999999999</v>
      </c>
      <c r="I58" s="9">
        <v>2.2483799999999996</v>
      </c>
      <c r="J58" s="9">
        <v>4.3334700000000002</v>
      </c>
      <c r="K58" s="9">
        <v>2.8467800000000003</v>
      </c>
      <c r="L58" s="9">
        <v>1.6197099999999995</v>
      </c>
      <c r="M58" s="9">
        <v>2.04881</v>
      </c>
      <c r="N58" s="9">
        <v>44.460440000000006</v>
      </c>
      <c r="O58" s="9">
        <v>0</v>
      </c>
      <c r="P58" s="9" t="s">
        <v>40</v>
      </c>
      <c r="Q58" s="9" t="s">
        <v>40</v>
      </c>
      <c r="R58" s="9"/>
    </row>
    <row r="59" spans="1:18" x14ac:dyDescent="0.2">
      <c r="A59" s="1">
        <v>2007</v>
      </c>
      <c r="B59" s="1" t="s">
        <v>52</v>
      </c>
      <c r="C59" s="1" t="s">
        <v>58</v>
      </c>
      <c r="D59" s="9">
        <v>532.86471074380177</v>
      </c>
      <c r="E59" s="9">
        <v>4.4260000000000001E-2</v>
      </c>
      <c r="F59" s="9">
        <v>1.4259999999999998E-2</v>
      </c>
      <c r="G59" s="9">
        <v>1.052E-2</v>
      </c>
      <c r="H59" s="9">
        <v>2.4943200000000001</v>
      </c>
      <c r="I59" s="9">
        <v>2.0674500000000005</v>
      </c>
      <c r="J59" s="9">
        <v>3.5689599999999997</v>
      </c>
      <c r="K59" s="9">
        <v>2.1642900000000003</v>
      </c>
      <c r="L59" s="9">
        <v>1.2078199999999997</v>
      </c>
      <c r="M59" s="9">
        <v>2.00258</v>
      </c>
      <c r="N59" s="9">
        <v>33.012940000000008</v>
      </c>
      <c r="O59" s="9">
        <v>0</v>
      </c>
      <c r="P59" s="9" t="s">
        <v>40</v>
      </c>
      <c r="Q59" s="9" t="s">
        <v>40</v>
      </c>
      <c r="R59" s="9"/>
    </row>
    <row r="60" spans="1:18" x14ac:dyDescent="0.2">
      <c r="A60" s="1">
        <v>2008</v>
      </c>
      <c r="B60" s="1" t="s">
        <v>52</v>
      </c>
      <c r="C60" s="1" t="s">
        <v>58</v>
      </c>
      <c r="D60" s="9">
        <v>861.85033884297513</v>
      </c>
      <c r="E60" s="9">
        <v>4.2079999999999999E-2</v>
      </c>
      <c r="F60" s="9">
        <v>3.0950000000000002E-2</v>
      </c>
      <c r="G60" s="9">
        <v>4.299999999999999E-2</v>
      </c>
      <c r="H60" s="9">
        <v>4.1006399999999994</v>
      </c>
      <c r="I60" s="9">
        <v>3.0830700000000002</v>
      </c>
      <c r="J60" s="9">
        <v>5.8755100000000002</v>
      </c>
      <c r="K60" s="9">
        <v>3.1060199999999996</v>
      </c>
      <c r="L60" s="9">
        <v>1.9890800000000004</v>
      </c>
      <c r="M60" s="9">
        <v>3.1116800000000002</v>
      </c>
      <c r="N60" s="9">
        <v>54.901099999999992</v>
      </c>
      <c r="O60" s="9">
        <v>0</v>
      </c>
      <c r="P60" s="9" t="s">
        <v>40</v>
      </c>
      <c r="Q60" s="9" t="s">
        <v>40</v>
      </c>
      <c r="R60" s="9"/>
    </row>
    <row r="61" spans="1:18" x14ac:dyDescent="0.2">
      <c r="A61" s="1">
        <v>2009</v>
      </c>
      <c r="B61" s="1" t="s">
        <v>52</v>
      </c>
      <c r="C61" s="1" t="s">
        <v>58</v>
      </c>
      <c r="D61" s="9">
        <v>1128.9155950413221</v>
      </c>
      <c r="E61" s="9">
        <v>5.3270000000000005E-2</v>
      </c>
      <c r="F61" s="9">
        <v>3.5930000000000004E-2</v>
      </c>
      <c r="G61" s="9">
        <v>2.0819999999999998E-2</v>
      </c>
      <c r="H61" s="9">
        <v>5.2171199999999995</v>
      </c>
      <c r="I61" s="9">
        <v>4.01755</v>
      </c>
      <c r="J61" s="9">
        <v>7.1114599999999992</v>
      </c>
      <c r="K61" s="9">
        <v>4.560719999999999</v>
      </c>
      <c r="L61" s="9">
        <v>2.7046800000000002</v>
      </c>
      <c r="M61" s="9">
        <v>3.6009100000000003</v>
      </c>
      <c r="N61" s="9">
        <v>71.208370000000016</v>
      </c>
      <c r="O61" s="9">
        <v>0</v>
      </c>
      <c r="P61" s="9" t="s">
        <v>40</v>
      </c>
      <c r="Q61" s="9" t="s">
        <v>40</v>
      </c>
      <c r="R61" s="9"/>
    </row>
    <row r="62" spans="1:18" x14ac:dyDescent="0.2">
      <c r="A62" s="1">
        <v>2000</v>
      </c>
      <c r="B62" s="1" t="s">
        <v>52</v>
      </c>
      <c r="C62" s="1" t="s">
        <v>59</v>
      </c>
      <c r="D62" s="9">
        <v>435.30352066115705</v>
      </c>
      <c r="E62" s="9">
        <v>5.8540000000000009E-2</v>
      </c>
      <c r="F62" s="9">
        <v>1.5729999999999997E-2</v>
      </c>
      <c r="G62" s="9">
        <v>2.5319999999999999E-2</v>
      </c>
      <c r="H62" s="9">
        <v>2.2719800000000001</v>
      </c>
      <c r="I62" s="9">
        <v>1.49468</v>
      </c>
      <c r="J62" s="9">
        <v>3.4898099999999999</v>
      </c>
      <c r="K62" s="9">
        <v>1.9712700000000001</v>
      </c>
      <c r="L62" s="9">
        <v>1.1384000000000001</v>
      </c>
      <c r="M62" s="9">
        <v>1.84012</v>
      </c>
      <c r="N62" s="9">
        <v>31.02711</v>
      </c>
      <c r="O62" s="9">
        <v>0</v>
      </c>
      <c r="P62" s="9" t="s">
        <v>40</v>
      </c>
      <c r="Q62" s="9" t="s">
        <v>40</v>
      </c>
      <c r="R62" s="9"/>
    </row>
    <row r="63" spans="1:18" x14ac:dyDescent="0.2">
      <c r="A63" s="1">
        <v>2001</v>
      </c>
      <c r="B63" s="1" t="s">
        <v>52</v>
      </c>
      <c r="C63" s="1" t="s">
        <v>59</v>
      </c>
      <c r="D63" s="9">
        <v>610.93822314049601</v>
      </c>
      <c r="E63" s="9">
        <v>5.425E-2</v>
      </c>
      <c r="F63" s="9">
        <v>4.4649999999999995E-2</v>
      </c>
      <c r="G63" s="9">
        <v>2.7919999999999997E-2</v>
      </c>
      <c r="H63" s="9">
        <v>3.2828499999999998</v>
      </c>
      <c r="I63" s="9">
        <v>2.2098599999999999</v>
      </c>
      <c r="J63" s="9">
        <v>5.0777000000000001</v>
      </c>
      <c r="K63" s="9">
        <v>2.8824900000000002</v>
      </c>
      <c r="L63" s="9">
        <v>1.6759899999999999</v>
      </c>
      <c r="M63" s="9">
        <v>2.55139</v>
      </c>
      <c r="N63" s="9">
        <v>42.261540000000004</v>
      </c>
      <c r="O63" s="9">
        <v>0</v>
      </c>
      <c r="P63" s="9" t="s">
        <v>40</v>
      </c>
      <c r="Q63" s="9" t="s">
        <v>40</v>
      </c>
      <c r="R63" s="9"/>
    </row>
    <row r="64" spans="1:18" x14ac:dyDescent="0.2">
      <c r="A64" s="1">
        <v>2002</v>
      </c>
      <c r="B64" s="1" t="s">
        <v>52</v>
      </c>
      <c r="C64" s="1" t="s">
        <v>59</v>
      </c>
      <c r="D64" s="9">
        <v>1084.6975537190083</v>
      </c>
      <c r="E64" s="9">
        <v>7.7109999999999998E-2</v>
      </c>
      <c r="F64" s="9">
        <v>5.6120000000000003E-2</v>
      </c>
      <c r="G64" s="9">
        <v>3.4900000000000007E-2</v>
      </c>
      <c r="H64" s="9">
        <v>5.4188300000000007</v>
      </c>
      <c r="I64" s="9">
        <v>3.7125899999999996</v>
      </c>
      <c r="J64" s="9">
        <v>8.1919699999999995</v>
      </c>
      <c r="K64" s="9">
        <v>4.8653600000000008</v>
      </c>
      <c r="L64" s="9">
        <v>3.0470299999999999</v>
      </c>
      <c r="M64" s="9">
        <v>4.37866</v>
      </c>
      <c r="N64" s="9">
        <v>73.560459999999992</v>
      </c>
      <c r="O64" s="9">
        <v>0</v>
      </c>
      <c r="P64" s="9" t="s">
        <v>40</v>
      </c>
      <c r="Q64" s="9" t="s">
        <v>40</v>
      </c>
      <c r="R64" s="9"/>
    </row>
    <row r="65" spans="1:18" x14ac:dyDescent="0.2">
      <c r="A65" s="1">
        <v>2003</v>
      </c>
      <c r="B65" s="1" t="s">
        <v>52</v>
      </c>
      <c r="C65" s="1" t="s">
        <v>59</v>
      </c>
      <c r="D65" s="9" t="s">
        <v>40</v>
      </c>
      <c r="E65" s="9" t="s">
        <v>40</v>
      </c>
      <c r="F65" s="9" t="s">
        <v>40</v>
      </c>
      <c r="G65" s="9" t="s">
        <v>40</v>
      </c>
      <c r="H65" s="9" t="s">
        <v>40</v>
      </c>
      <c r="I65" s="9" t="s">
        <v>40</v>
      </c>
      <c r="J65" s="9" t="s">
        <v>40</v>
      </c>
      <c r="K65" s="9" t="s">
        <v>40</v>
      </c>
      <c r="L65" s="9" t="s">
        <v>40</v>
      </c>
      <c r="M65" s="9" t="s">
        <v>40</v>
      </c>
      <c r="N65" s="9" t="s">
        <v>40</v>
      </c>
      <c r="O65" s="9" t="s">
        <v>40</v>
      </c>
      <c r="P65" s="9" t="s">
        <v>40</v>
      </c>
      <c r="Q65" s="9" t="s">
        <v>40</v>
      </c>
      <c r="R65" s="9"/>
    </row>
    <row r="66" spans="1:18" x14ac:dyDescent="0.2">
      <c r="A66" s="1">
        <v>2004</v>
      </c>
      <c r="B66" s="1" t="s">
        <v>52</v>
      </c>
      <c r="C66" s="1" t="s">
        <v>59</v>
      </c>
      <c r="D66" s="9">
        <v>1841.8736528925619</v>
      </c>
      <c r="E66" s="9">
        <v>0.20276</v>
      </c>
      <c r="F66" s="9">
        <v>0.13492000000000001</v>
      </c>
      <c r="G66" s="9">
        <v>2.683E-2</v>
      </c>
      <c r="H66" s="9">
        <v>9.1895700000000016</v>
      </c>
      <c r="I66" s="9">
        <v>6.7653400000000001</v>
      </c>
      <c r="J66" s="9">
        <v>14.327620000000001</v>
      </c>
      <c r="K66" s="9">
        <v>8.1578400000000002</v>
      </c>
      <c r="L66" s="9">
        <v>5.1560999999999995</v>
      </c>
      <c r="M66" s="9">
        <v>6.6719999999999997</v>
      </c>
      <c r="N66" s="9">
        <v>136.06227000000001</v>
      </c>
      <c r="O66" s="9">
        <v>0</v>
      </c>
      <c r="P66" s="9" t="s">
        <v>40</v>
      </c>
      <c r="Q66" s="9" t="s">
        <v>40</v>
      </c>
      <c r="R66" s="9"/>
    </row>
    <row r="67" spans="1:18" x14ac:dyDescent="0.2">
      <c r="A67" s="1">
        <v>2005</v>
      </c>
      <c r="B67" s="1" t="s">
        <v>52</v>
      </c>
      <c r="C67" s="1" t="s">
        <v>59</v>
      </c>
      <c r="D67" s="9">
        <v>2182.0814628099174</v>
      </c>
      <c r="E67" s="9">
        <v>0.39568999999999993</v>
      </c>
      <c r="F67" s="9">
        <v>0.18896000000000002</v>
      </c>
      <c r="G67" s="9">
        <v>4.2010000000000006E-2</v>
      </c>
      <c r="H67" s="9">
        <v>10.74372</v>
      </c>
      <c r="I67" s="9">
        <v>8.5609900000000003</v>
      </c>
      <c r="J67" s="9">
        <v>17.384989999999998</v>
      </c>
      <c r="K67" s="9">
        <v>11.380439999999998</v>
      </c>
      <c r="L67" s="9">
        <v>6.58901</v>
      </c>
      <c r="M67" s="9">
        <v>8.4775999999999989</v>
      </c>
      <c r="N67" s="9">
        <v>163.51772</v>
      </c>
      <c r="O67" s="9">
        <v>0</v>
      </c>
      <c r="P67" s="9" t="s">
        <v>40</v>
      </c>
      <c r="Q67" s="9" t="s">
        <v>40</v>
      </c>
      <c r="R67" s="9"/>
    </row>
    <row r="68" spans="1:18" x14ac:dyDescent="0.2">
      <c r="A68" s="1">
        <v>2006</v>
      </c>
      <c r="B68" s="1" t="s">
        <v>52</v>
      </c>
      <c r="C68" s="1" t="s">
        <v>59</v>
      </c>
      <c r="D68" s="9">
        <v>1332.5396280991736</v>
      </c>
      <c r="E68" s="9">
        <v>0.20621</v>
      </c>
      <c r="F68" s="9">
        <v>8.2489999999999994E-2</v>
      </c>
      <c r="G68" s="9">
        <v>1.333E-2</v>
      </c>
      <c r="H68" s="9">
        <v>6.8537999999999997</v>
      </c>
      <c r="I68" s="9">
        <v>4.99498</v>
      </c>
      <c r="J68" s="9">
        <v>10.653750000000002</v>
      </c>
      <c r="K68" s="9">
        <v>7.6581599999999987</v>
      </c>
      <c r="L68" s="9">
        <v>3.8797099999999998</v>
      </c>
      <c r="M68" s="9">
        <v>5.1014300000000006</v>
      </c>
      <c r="N68" s="9">
        <v>97.902149999999992</v>
      </c>
      <c r="O68" s="9">
        <v>0</v>
      </c>
      <c r="P68" s="9" t="s">
        <v>40</v>
      </c>
      <c r="Q68" s="9" t="s">
        <v>40</v>
      </c>
      <c r="R68" s="9"/>
    </row>
    <row r="69" spans="1:18" x14ac:dyDescent="0.2">
      <c r="A69" s="1">
        <v>2007</v>
      </c>
      <c r="B69" s="1" t="s">
        <v>52</v>
      </c>
      <c r="C69" s="1" t="s">
        <v>59</v>
      </c>
      <c r="D69" s="9">
        <v>766.0461570247935</v>
      </c>
      <c r="E69" s="9">
        <v>0.13597999999999999</v>
      </c>
      <c r="F69" s="9">
        <v>3.322E-2</v>
      </c>
      <c r="G69" s="9">
        <v>9.9899999999999989E-3</v>
      </c>
      <c r="H69" s="9">
        <v>4.0804499999999999</v>
      </c>
      <c r="I69" s="9">
        <v>3.26458</v>
      </c>
      <c r="J69" s="9">
        <v>6.4452299999999996</v>
      </c>
      <c r="K69" s="9">
        <v>3.8088500000000005</v>
      </c>
      <c r="L69" s="9">
        <v>2.2342000000000004</v>
      </c>
      <c r="M69" s="9">
        <v>3.1141800000000002</v>
      </c>
      <c r="N69" s="9">
        <v>54.739399999999996</v>
      </c>
      <c r="O69" s="9">
        <v>0</v>
      </c>
      <c r="P69" s="9" t="s">
        <v>40</v>
      </c>
      <c r="Q69" s="9" t="s">
        <v>40</v>
      </c>
      <c r="R69" s="9"/>
    </row>
    <row r="70" spans="1:18" x14ac:dyDescent="0.2">
      <c r="A70" s="1">
        <v>2008</v>
      </c>
      <c r="B70" s="1" t="s">
        <v>52</v>
      </c>
      <c r="C70" s="1" t="s">
        <v>59</v>
      </c>
      <c r="D70" s="9">
        <v>661.40025619834717</v>
      </c>
      <c r="E70" s="9">
        <v>7.8800000000000009E-2</v>
      </c>
      <c r="F70" s="9">
        <v>2.564E-2</v>
      </c>
      <c r="G70" s="9">
        <v>1.3179999999999997E-2</v>
      </c>
      <c r="H70" s="9">
        <v>3.6456</v>
      </c>
      <c r="I70" s="9">
        <v>2.61395</v>
      </c>
      <c r="J70" s="9">
        <v>5.3598799999999995</v>
      </c>
      <c r="K70" s="9">
        <v>2.5606000000000004</v>
      </c>
      <c r="L70" s="9">
        <v>1.6091800000000001</v>
      </c>
      <c r="M70" s="9">
        <v>2.7154300000000005</v>
      </c>
      <c r="N70" s="9">
        <v>46.298659999999998</v>
      </c>
      <c r="O70" s="9">
        <v>0</v>
      </c>
      <c r="P70" s="9" t="s">
        <v>40</v>
      </c>
      <c r="Q70" s="9" t="s">
        <v>40</v>
      </c>
      <c r="R70" s="9"/>
    </row>
    <row r="71" spans="1:18" x14ac:dyDescent="0.2">
      <c r="A71" s="1">
        <v>2009</v>
      </c>
      <c r="B71" s="1" t="s">
        <v>52</v>
      </c>
      <c r="C71" s="1" t="s">
        <v>59</v>
      </c>
      <c r="D71" s="9">
        <v>1380.7817851239672</v>
      </c>
      <c r="E71" s="9">
        <v>0.13329999999999997</v>
      </c>
      <c r="F71" s="9">
        <v>5.7630000000000001E-2</v>
      </c>
      <c r="G71" s="9">
        <v>3.2070000000000001E-2</v>
      </c>
      <c r="H71" s="9">
        <v>7.4620399999999991</v>
      </c>
      <c r="I71" s="9">
        <v>4.9335599999999991</v>
      </c>
      <c r="J71" s="9">
        <v>10.619480000000001</v>
      </c>
      <c r="K71" s="9">
        <v>6.0906700000000003</v>
      </c>
      <c r="L71" s="9">
        <v>3.6535000000000002</v>
      </c>
      <c r="M71" s="9">
        <v>5.1954899999999986</v>
      </c>
      <c r="N71" s="9">
        <v>92.851199999999992</v>
      </c>
      <c r="O71" s="9">
        <v>0</v>
      </c>
      <c r="P71" s="9" t="s">
        <v>40</v>
      </c>
      <c r="Q71" s="9" t="s">
        <v>40</v>
      </c>
      <c r="R71" s="9"/>
    </row>
    <row r="72" spans="1:18" x14ac:dyDescent="0.2">
      <c r="A72" s="1">
        <v>2000</v>
      </c>
      <c r="B72" s="1" t="s">
        <v>52</v>
      </c>
      <c r="C72" s="1" t="s">
        <v>60</v>
      </c>
      <c r="D72" s="9">
        <v>202.21653719008265</v>
      </c>
      <c r="E72" s="9">
        <v>0.19069000000000003</v>
      </c>
      <c r="F72" s="9">
        <v>8.0600000000000012E-3</v>
      </c>
      <c r="G72" s="9">
        <v>1.022E-2</v>
      </c>
      <c r="H72" s="9">
        <v>1.4122399999999999</v>
      </c>
      <c r="I72" s="9">
        <v>0.79765999999999992</v>
      </c>
      <c r="J72" s="9">
        <v>2.0189300000000001</v>
      </c>
      <c r="K72" s="9">
        <v>1.0934299999999999</v>
      </c>
      <c r="L72" s="9">
        <v>0.47775000000000001</v>
      </c>
      <c r="M72" s="9">
        <v>1.08897</v>
      </c>
      <c r="N72" s="9">
        <v>16.506540000000001</v>
      </c>
      <c r="O72" s="9">
        <v>5.8232299999999997</v>
      </c>
      <c r="P72" s="9" t="s">
        <v>40</v>
      </c>
      <c r="Q72" s="9" t="s">
        <v>40</v>
      </c>
      <c r="R72" s="9"/>
    </row>
    <row r="73" spans="1:18" x14ac:dyDescent="0.2">
      <c r="A73" s="1">
        <v>2001</v>
      </c>
      <c r="B73" s="1" t="s">
        <v>52</v>
      </c>
      <c r="C73" s="1" t="s">
        <v>60</v>
      </c>
      <c r="D73" s="9">
        <v>254.61505785123967</v>
      </c>
      <c r="E73" s="9">
        <v>0.24764999999999998</v>
      </c>
      <c r="F73" s="9">
        <v>1.787E-2</v>
      </c>
      <c r="G73" s="9">
        <v>1.2419999999999999E-2</v>
      </c>
      <c r="H73" s="9">
        <v>1.86389</v>
      </c>
      <c r="I73" s="9">
        <v>1.0215699999999999</v>
      </c>
      <c r="J73" s="9">
        <v>2.6540700000000004</v>
      </c>
      <c r="K73" s="9">
        <v>1.4691599999999998</v>
      </c>
      <c r="L73" s="9">
        <v>0.62575000000000003</v>
      </c>
      <c r="M73" s="9">
        <v>1.3883700000000001</v>
      </c>
      <c r="N73" s="9">
        <v>20.285419999999998</v>
      </c>
      <c r="O73" s="9">
        <v>7.5012400000000001</v>
      </c>
      <c r="P73" s="9" t="s">
        <v>40</v>
      </c>
      <c r="Q73" s="9" t="s">
        <v>40</v>
      </c>
      <c r="R73" s="9"/>
    </row>
    <row r="74" spans="1:18" x14ac:dyDescent="0.2">
      <c r="A74" s="1">
        <v>2002</v>
      </c>
      <c r="B74" s="1" t="s">
        <v>52</v>
      </c>
      <c r="C74" s="1" t="s">
        <v>60</v>
      </c>
      <c r="D74" s="9">
        <v>772.89471074380162</v>
      </c>
      <c r="E74" s="9">
        <v>0.99467000000000005</v>
      </c>
      <c r="F74" s="9">
        <v>3.5699999999999996E-2</v>
      </c>
      <c r="G74" s="9">
        <v>2.9970000000000004E-2</v>
      </c>
      <c r="H74" s="9">
        <v>5.5978099999999991</v>
      </c>
      <c r="I74" s="9">
        <v>2.9725000000000001</v>
      </c>
      <c r="J74" s="9">
        <v>7.4543899999999992</v>
      </c>
      <c r="K74" s="9">
        <v>4.1700699999999999</v>
      </c>
      <c r="L74" s="9">
        <v>1.94089</v>
      </c>
      <c r="M74" s="9">
        <v>3.9265500000000002</v>
      </c>
      <c r="N74" s="9">
        <v>59.554689999999994</v>
      </c>
      <c r="O74" s="9">
        <v>22.372220000000002</v>
      </c>
      <c r="P74" s="9" t="s">
        <v>40</v>
      </c>
      <c r="Q74" s="9" t="s">
        <v>40</v>
      </c>
      <c r="R74" s="9"/>
    </row>
    <row r="75" spans="1:18" x14ac:dyDescent="0.2">
      <c r="A75" s="1">
        <v>2003</v>
      </c>
      <c r="B75" s="1" t="s">
        <v>52</v>
      </c>
      <c r="C75" s="1" t="s">
        <v>60</v>
      </c>
      <c r="D75" s="9" t="s">
        <v>40</v>
      </c>
      <c r="E75" s="9" t="s">
        <v>40</v>
      </c>
      <c r="F75" s="9" t="s">
        <v>40</v>
      </c>
      <c r="G75" s="9" t="s">
        <v>40</v>
      </c>
      <c r="H75" s="9" t="s">
        <v>40</v>
      </c>
      <c r="I75" s="9" t="s">
        <v>40</v>
      </c>
      <c r="J75" s="9" t="s">
        <v>40</v>
      </c>
      <c r="K75" s="9" t="s">
        <v>40</v>
      </c>
      <c r="L75" s="9" t="s">
        <v>40</v>
      </c>
      <c r="M75" s="9" t="s">
        <v>40</v>
      </c>
      <c r="N75" s="9" t="s">
        <v>40</v>
      </c>
      <c r="O75" s="9" t="s">
        <v>40</v>
      </c>
      <c r="P75" s="9" t="s">
        <v>40</v>
      </c>
      <c r="Q75" s="9" t="s">
        <v>40</v>
      </c>
      <c r="R75" s="9"/>
    </row>
    <row r="76" spans="1:18" x14ac:dyDescent="0.2">
      <c r="A76" s="1">
        <v>2004</v>
      </c>
      <c r="B76" s="1" t="s">
        <v>52</v>
      </c>
      <c r="C76" s="1" t="s">
        <v>60</v>
      </c>
      <c r="D76" s="9">
        <v>733.04085123966945</v>
      </c>
      <c r="E76" s="9">
        <v>1.21532</v>
      </c>
      <c r="F76" s="9">
        <v>4.5080000000000002E-2</v>
      </c>
      <c r="G76" s="9">
        <v>1.7749999999999998E-2</v>
      </c>
      <c r="H76" s="9">
        <v>5.4929000000000006</v>
      </c>
      <c r="I76" s="9">
        <v>3.1504099999999999</v>
      </c>
      <c r="J76" s="9">
        <v>7.5442300000000007</v>
      </c>
      <c r="K76" s="9">
        <v>4.2665799999999994</v>
      </c>
      <c r="L76" s="9">
        <v>2.0009799999999998</v>
      </c>
      <c r="M76" s="9">
        <v>3.2389099999999997</v>
      </c>
      <c r="N76" s="9">
        <v>62.726300000000002</v>
      </c>
      <c r="O76" s="9">
        <v>24.659249999999997</v>
      </c>
      <c r="P76" s="9" t="s">
        <v>40</v>
      </c>
      <c r="Q76" s="9" t="s">
        <v>40</v>
      </c>
      <c r="R76" s="9"/>
    </row>
    <row r="77" spans="1:18" x14ac:dyDescent="0.2">
      <c r="A77" s="1">
        <v>2005</v>
      </c>
      <c r="B77" s="1" t="s">
        <v>52</v>
      </c>
      <c r="C77" s="1" t="s">
        <v>60</v>
      </c>
      <c r="D77" s="9">
        <v>820.92904958677684</v>
      </c>
      <c r="E77" s="9">
        <v>1.6221700000000001</v>
      </c>
      <c r="F77" s="9">
        <v>5.6610000000000001E-2</v>
      </c>
      <c r="G77" s="9">
        <v>1.8859999999999998E-2</v>
      </c>
      <c r="H77" s="9">
        <v>6.00861</v>
      </c>
      <c r="I77" s="9">
        <v>3.7073</v>
      </c>
      <c r="J77" s="9">
        <v>8.6532699999999991</v>
      </c>
      <c r="K77" s="9">
        <v>5.2116000000000007</v>
      </c>
      <c r="L77" s="9">
        <v>2.4311299999999996</v>
      </c>
      <c r="M77" s="9">
        <v>3.8089400000000007</v>
      </c>
      <c r="N77" s="9">
        <v>68.401560000000003</v>
      </c>
      <c r="O77" s="9">
        <v>25.720420000000001</v>
      </c>
      <c r="P77" s="9" t="s">
        <v>40</v>
      </c>
      <c r="Q77" s="9" t="s">
        <v>40</v>
      </c>
      <c r="R77" s="9"/>
    </row>
    <row r="78" spans="1:18" x14ac:dyDescent="0.2">
      <c r="A78" s="1">
        <v>2006</v>
      </c>
      <c r="B78" s="1" t="s">
        <v>52</v>
      </c>
      <c r="C78" s="1" t="s">
        <v>60</v>
      </c>
      <c r="D78" s="9">
        <v>434.61394214876032</v>
      </c>
      <c r="E78" s="9">
        <v>0.88277000000000005</v>
      </c>
      <c r="F78" s="9">
        <v>2.0550000000000006E-2</v>
      </c>
      <c r="G78" s="9">
        <v>8.2199999999999999E-3</v>
      </c>
      <c r="H78" s="9">
        <v>3.2943599999999997</v>
      </c>
      <c r="I78" s="9">
        <v>1.8031499999999998</v>
      </c>
      <c r="J78" s="9">
        <v>4.5855800000000002</v>
      </c>
      <c r="K78" s="9">
        <v>2.7267800000000002</v>
      </c>
      <c r="L78" s="9">
        <v>1.2155899999999999</v>
      </c>
      <c r="M78" s="9">
        <v>1.9659399999999996</v>
      </c>
      <c r="N78" s="9">
        <v>35.46163</v>
      </c>
      <c r="O78" s="9">
        <v>13.864699999999999</v>
      </c>
      <c r="P78" s="9" t="s">
        <v>40</v>
      </c>
      <c r="Q78" s="9" t="s">
        <v>40</v>
      </c>
      <c r="R78" s="9"/>
    </row>
    <row r="79" spans="1:18" x14ac:dyDescent="0.2">
      <c r="A79" s="1">
        <v>2007</v>
      </c>
      <c r="B79" s="1" t="s">
        <v>52</v>
      </c>
      <c r="C79" s="1" t="s">
        <v>60</v>
      </c>
      <c r="D79" s="9">
        <v>355.60524793388436</v>
      </c>
      <c r="E79" s="9">
        <v>0.56105999999999989</v>
      </c>
      <c r="F79" s="9">
        <v>1.1030000000000002E-2</v>
      </c>
      <c r="G79" s="9">
        <v>6.8700000000000002E-3</v>
      </c>
      <c r="H79" s="9">
        <v>2.7277300000000002</v>
      </c>
      <c r="I79" s="9">
        <v>1.6367299999999998</v>
      </c>
      <c r="J79" s="9">
        <v>3.9218800000000003</v>
      </c>
      <c r="K79" s="9">
        <v>2.15483</v>
      </c>
      <c r="L79" s="9">
        <v>0.96326999999999985</v>
      </c>
      <c r="M79" s="9">
        <v>1.7863</v>
      </c>
      <c r="N79" s="9">
        <v>28.632369999999998</v>
      </c>
      <c r="O79" s="9">
        <v>11.061</v>
      </c>
      <c r="P79" s="9" t="s">
        <v>40</v>
      </c>
      <c r="Q79" s="9" t="s">
        <v>40</v>
      </c>
      <c r="R79" s="9"/>
    </row>
    <row r="80" spans="1:18" x14ac:dyDescent="0.2">
      <c r="A80" s="1">
        <v>2008</v>
      </c>
      <c r="B80" s="1" t="s">
        <v>52</v>
      </c>
      <c r="C80" s="1" t="s">
        <v>60</v>
      </c>
      <c r="D80" s="9">
        <v>402.52492561983468</v>
      </c>
      <c r="E80" s="9">
        <v>0.57608999999999999</v>
      </c>
      <c r="F80" s="9">
        <v>1.3140000000000001E-2</v>
      </c>
      <c r="G80" s="9">
        <v>1.132E-2</v>
      </c>
      <c r="H80" s="9">
        <v>3.1851900000000004</v>
      </c>
      <c r="I80" s="9">
        <v>1.7673200000000002</v>
      </c>
      <c r="J80" s="9">
        <v>4.4141199999999996</v>
      </c>
      <c r="K80" s="9">
        <v>2.0936500000000002</v>
      </c>
      <c r="L80" s="9">
        <v>0.99334999999999996</v>
      </c>
      <c r="M80" s="9">
        <v>1.9859499999999999</v>
      </c>
      <c r="N80" s="9">
        <v>31.940600000000003</v>
      </c>
      <c r="O80" s="9">
        <v>12.216749999999999</v>
      </c>
      <c r="P80" s="9" t="s">
        <v>40</v>
      </c>
      <c r="Q80" s="9" t="s">
        <v>40</v>
      </c>
      <c r="R80" s="9"/>
    </row>
    <row r="81" spans="1:18" x14ac:dyDescent="0.2">
      <c r="A81" s="1">
        <v>2009</v>
      </c>
      <c r="B81" s="1" t="s">
        <v>52</v>
      </c>
      <c r="C81" s="1" t="s">
        <v>60</v>
      </c>
      <c r="D81" s="9">
        <v>992.71911570247948</v>
      </c>
      <c r="E81" s="9">
        <v>1.64771</v>
      </c>
      <c r="F81" s="9">
        <v>2.9430000000000005E-2</v>
      </c>
      <c r="G81" s="9">
        <v>2.6960000000000001E-2</v>
      </c>
      <c r="H81" s="9">
        <v>7.7864499999999994</v>
      </c>
      <c r="I81" s="9">
        <v>4.3491199999999992</v>
      </c>
      <c r="J81" s="9">
        <v>10.432089999999999</v>
      </c>
      <c r="K81" s="9">
        <v>5.8553199999999999</v>
      </c>
      <c r="L81" s="9">
        <v>2.7379799999999999</v>
      </c>
      <c r="M81" s="9">
        <v>4.6622400000000006</v>
      </c>
      <c r="N81" s="9">
        <v>77.055279999999996</v>
      </c>
      <c r="O81" s="9">
        <v>31.480759999999997</v>
      </c>
      <c r="P81" s="9" t="s">
        <v>40</v>
      </c>
      <c r="Q81" s="9" t="s">
        <v>40</v>
      </c>
      <c r="R81" s="9"/>
    </row>
    <row r="82" spans="1:18" x14ac:dyDescent="0.2">
      <c r="A82" s="1">
        <v>2000</v>
      </c>
      <c r="B82" s="1" t="s">
        <v>52</v>
      </c>
      <c r="C82" s="1" t="s">
        <v>61</v>
      </c>
      <c r="D82" s="9">
        <v>371.29552066115701</v>
      </c>
      <c r="E82" s="9">
        <v>3.354E-2</v>
      </c>
      <c r="F82" s="9">
        <v>1.677E-2</v>
      </c>
      <c r="G82" s="9">
        <v>1.5820000000000001E-2</v>
      </c>
      <c r="H82" s="9">
        <v>1.8081200000000002</v>
      </c>
      <c r="I82" s="9">
        <v>1.48793</v>
      </c>
      <c r="J82" s="9">
        <v>3.4218000000000002</v>
      </c>
      <c r="K82" s="9">
        <v>2.13225</v>
      </c>
      <c r="L82" s="9">
        <v>0.97429999999999994</v>
      </c>
      <c r="M82" s="9">
        <v>1.4392</v>
      </c>
      <c r="N82" s="9">
        <v>30.493960000000001</v>
      </c>
      <c r="O82" s="9">
        <v>12.551630000000001</v>
      </c>
      <c r="P82" s="9" t="s">
        <v>40</v>
      </c>
      <c r="Q82" s="9" t="s">
        <v>40</v>
      </c>
      <c r="R82" s="9"/>
    </row>
    <row r="83" spans="1:18" x14ac:dyDescent="0.2">
      <c r="A83" s="1">
        <v>2001</v>
      </c>
      <c r="B83" s="1" t="s">
        <v>52</v>
      </c>
      <c r="C83" s="1" t="s">
        <v>61</v>
      </c>
      <c r="D83" s="9">
        <v>572.18013223140497</v>
      </c>
      <c r="E83" s="9">
        <v>2.6029999999999998E-2</v>
      </c>
      <c r="F83" s="9">
        <v>4.7240000000000004E-2</v>
      </c>
      <c r="G83" s="9">
        <v>3.2100000000000004E-2</v>
      </c>
      <c r="H83" s="9">
        <v>2.9613700000000001</v>
      </c>
      <c r="I83" s="9">
        <v>2.2455099999999999</v>
      </c>
      <c r="J83" s="9">
        <v>5.4091199999999997</v>
      </c>
      <c r="K83" s="9">
        <v>3.3980600000000001</v>
      </c>
      <c r="L83" s="9">
        <v>1.5775999999999999</v>
      </c>
      <c r="M83" s="9">
        <v>2.1817899999999999</v>
      </c>
      <c r="N83" s="9">
        <v>46.472039999999993</v>
      </c>
      <c r="O83" s="9">
        <v>20.597050000000003</v>
      </c>
      <c r="P83" s="9" t="s">
        <v>40</v>
      </c>
      <c r="Q83" s="9" t="s">
        <v>40</v>
      </c>
      <c r="R83" s="9"/>
    </row>
    <row r="84" spans="1:18" x14ac:dyDescent="0.2">
      <c r="A84" s="1">
        <v>2002</v>
      </c>
      <c r="B84" s="1" t="s">
        <v>52</v>
      </c>
      <c r="C84" s="1" t="s">
        <v>61</v>
      </c>
      <c r="D84" s="9">
        <v>1162.223181818182</v>
      </c>
      <c r="E84" s="9">
        <v>4.1320000000000009E-2</v>
      </c>
      <c r="F84" s="9">
        <v>6.1440000000000002E-2</v>
      </c>
      <c r="G84" s="9">
        <v>3.322E-2</v>
      </c>
      <c r="H84" s="9">
        <v>5.57477</v>
      </c>
      <c r="I84" s="9">
        <v>4.5259499999999999</v>
      </c>
      <c r="J84" s="9">
        <v>10.282259999999999</v>
      </c>
      <c r="K84" s="9">
        <v>6.5294499999999998</v>
      </c>
      <c r="L84" s="9">
        <v>3.1963500000000002</v>
      </c>
      <c r="M84" s="9">
        <v>4.6685700000000008</v>
      </c>
      <c r="N84" s="9">
        <v>91.684380000000004</v>
      </c>
      <c r="O84" s="9">
        <v>43.681280000000001</v>
      </c>
      <c r="P84" s="9" t="s">
        <v>40</v>
      </c>
      <c r="Q84" s="9" t="s">
        <v>40</v>
      </c>
      <c r="R84" s="9"/>
    </row>
    <row r="85" spans="1:18" x14ac:dyDescent="0.2">
      <c r="A85" s="1">
        <v>2003</v>
      </c>
      <c r="B85" s="1" t="s">
        <v>52</v>
      </c>
      <c r="C85" s="1" t="s">
        <v>61</v>
      </c>
      <c r="D85" s="9">
        <v>1104.0057520661157</v>
      </c>
      <c r="E85" s="9">
        <v>6.5450000000000008E-2</v>
      </c>
      <c r="F85" s="9">
        <v>6.2300000000000008E-2</v>
      </c>
      <c r="G85" s="9">
        <v>3.1740000000000004E-2</v>
      </c>
      <c r="H85" s="9">
        <v>5.5921700000000003</v>
      </c>
      <c r="I85" s="9">
        <v>4.8170900000000003</v>
      </c>
      <c r="J85" s="9">
        <v>10.20576</v>
      </c>
      <c r="K85" s="9">
        <v>6.7216300000000002</v>
      </c>
      <c r="L85" s="9">
        <v>3.4161900000000007</v>
      </c>
      <c r="M85" s="9">
        <v>4.0139899999999997</v>
      </c>
      <c r="N85" s="9">
        <v>95.123239999999981</v>
      </c>
      <c r="O85" s="9">
        <v>45.872760000000007</v>
      </c>
      <c r="P85" s="9" t="s">
        <v>40</v>
      </c>
      <c r="Q85" s="9" t="s">
        <v>40</v>
      </c>
      <c r="R85" s="9"/>
    </row>
    <row r="86" spans="1:18" x14ac:dyDescent="0.2">
      <c r="A86" s="1">
        <v>2004</v>
      </c>
      <c r="B86" s="1" t="s">
        <v>52</v>
      </c>
      <c r="C86" s="1" t="s">
        <v>61</v>
      </c>
      <c r="D86" s="9">
        <v>1400.8079008264467</v>
      </c>
      <c r="E86" s="9">
        <v>9.8329999999999973E-2</v>
      </c>
      <c r="F86" s="9">
        <v>0.10222000000000001</v>
      </c>
      <c r="G86" s="9">
        <v>1.8760000000000002E-2</v>
      </c>
      <c r="H86" s="9">
        <v>6.8928100000000017</v>
      </c>
      <c r="I86" s="9">
        <v>5.8246299999999991</v>
      </c>
      <c r="J86" s="9">
        <v>12.750770000000001</v>
      </c>
      <c r="K86" s="9">
        <v>8.2633399999999995</v>
      </c>
      <c r="L86" s="9">
        <v>4.4083800000000002</v>
      </c>
      <c r="M86" s="9">
        <v>5.3985399999999997</v>
      </c>
      <c r="N86" s="9">
        <v>119.70043</v>
      </c>
      <c r="O86" s="9">
        <v>53.196370000000002</v>
      </c>
      <c r="P86" s="9" t="s">
        <v>40</v>
      </c>
      <c r="Q86" s="9" t="s">
        <v>40</v>
      </c>
      <c r="R86" s="9"/>
    </row>
    <row r="87" spans="1:18" x14ac:dyDescent="0.2">
      <c r="A87" s="1">
        <v>2005</v>
      </c>
      <c r="B87" s="1" t="s">
        <v>52</v>
      </c>
      <c r="C87" s="1" t="s">
        <v>61</v>
      </c>
      <c r="D87" s="9">
        <v>655.72304132231397</v>
      </c>
      <c r="E87" s="9">
        <v>6.5380000000000008E-2</v>
      </c>
      <c r="F87" s="9">
        <v>3.4279999999999998E-2</v>
      </c>
      <c r="G87" s="9">
        <v>7.3499999999999998E-3</v>
      </c>
      <c r="H87" s="9">
        <v>3.2832499999999998</v>
      </c>
      <c r="I87" s="9">
        <v>2.7779499999999997</v>
      </c>
      <c r="J87" s="9">
        <v>6.2011700000000003</v>
      </c>
      <c r="K87" s="9">
        <v>3.9714200000000002</v>
      </c>
      <c r="L87" s="9">
        <v>1.98956</v>
      </c>
      <c r="M87" s="9">
        <v>2.3100099999999997</v>
      </c>
      <c r="N87" s="9">
        <v>55.215679999999999</v>
      </c>
      <c r="O87" s="9">
        <v>26.312429999999999</v>
      </c>
      <c r="P87" s="9" t="s">
        <v>40</v>
      </c>
      <c r="Q87" s="9" t="s">
        <v>40</v>
      </c>
      <c r="R87" s="9"/>
    </row>
    <row r="88" spans="1:18" x14ac:dyDescent="0.2">
      <c r="A88" s="1">
        <v>2006</v>
      </c>
      <c r="B88" s="1" t="s">
        <v>52</v>
      </c>
      <c r="C88" s="1" t="s">
        <v>61</v>
      </c>
      <c r="D88" s="9">
        <v>546.3162148760332</v>
      </c>
      <c r="E88" s="9">
        <v>4.206E-2</v>
      </c>
      <c r="F88" s="9">
        <v>2.2979999999999997E-2</v>
      </c>
      <c r="G88" s="9">
        <v>6.2399999999999982E-3</v>
      </c>
      <c r="H88" s="9">
        <v>2.8236799999999995</v>
      </c>
      <c r="I88" s="9">
        <v>2.52841</v>
      </c>
      <c r="J88" s="9">
        <v>5.417250000000001</v>
      </c>
      <c r="K88" s="9">
        <v>3.4654000000000011</v>
      </c>
      <c r="L88" s="9">
        <v>1.6327400000000001</v>
      </c>
      <c r="M88" s="9">
        <v>1.9987000000000001</v>
      </c>
      <c r="N88" s="9">
        <v>47.112940000000002</v>
      </c>
      <c r="O88" s="9">
        <v>21.06596</v>
      </c>
      <c r="P88" s="9" t="s">
        <v>40</v>
      </c>
      <c r="Q88" s="9" t="s">
        <v>40</v>
      </c>
      <c r="R88" s="9"/>
    </row>
    <row r="89" spans="1:18" x14ac:dyDescent="0.2">
      <c r="A89" s="1">
        <v>2007</v>
      </c>
      <c r="B89" s="1" t="s">
        <v>52</v>
      </c>
      <c r="C89" s="1" t="s">
        <v>61</v>
      </c>
      <c r="D89" s="9">
        <v>625.04152066115694</v>
      </c>
      <c r="E89" s="9">
        <v>8.3659999999999998E-2</v>
      </c>
      <c r="F89" s="9">
        <v>1.9149999999999997E-2</v>
      </c>
      <c r="G89" s="9">
        <v>7.9900000000000006E-3</v>
      </c>
      <c r="H89" s="9">
        <v>3.2793500000000004</v>
      </c>
      <c r="I89" s="9">
        <v>3.0071300000000001</v>
      </c>
      <c r="J89" s="9">
        <v>6.0687900000000008</v>
      </c>
      <c r="K89" s="9">
        <v>3.5141099999999996</v>
      </c>
      <c r="L89" s="9">
        <v>1.6204700000000005</v>
      </c>
      <c r="M89" s="9">
        <v>2.4169499999999999</v>
      </c>
      <c r="N89" s="9">
        <v>50.425850000000004</v>
      </c>
      <c r="O89" s="9">
        <v>22.957679999999996</v>
      </c>
      <c r="P89" s="9" t="s">
        <v>40</v>
      </c>
      <c r="Q89" s="9" t="s">
        <v>40</v>
      </c>
      <c r="R89" s="9"/>
    </row>
    <row r="90" spans="1:18" x14ac:dyDescent="0.2">
      <c r="A90" s="1">
        <v>2008</v>
      </c>
      <c r="B90" s="1" t="s">
        <v>52</v>
      </c>
      <c r="C90" s="1" t="s">
        <v>61</v>
      </c>
      <c r="D90" s="9" t="s">
        <v>40</v>
      </c>
      <c r="E90" s="9" t="s">
        <v>40</v>
      </c>
      <c r="F90" s="9" t="s">
        <v>40</v>
      </c>
      <c r="G90" s="9" t="s">
        <v>40</v>
      </c>
      <c r="H90" s="9" t="s">
        <v>40</v>
      </c>
      <c r="I90" s="9" t="s">
        <v>40</v>
      </c>
      <c r="J90" s="9" t="s">
        <v>40</v>
      </c>
      <c r="K90" s="9" t="s">
        <v>40</v>
      </c>
      <c r="L90" s="9" t="s">
        <v>40</v>
      </c>
      <c r="M90" s="9" t="s">
        <v>40</v>
      </c>
      <c r="N90" s="9" t="s">
        <v>40</v>
      </c>
      <c r="O90" s="9" t="s">
        <v>40</v>
      </c>
      <c r="P90" s="9" t="s">
        <v>40</v>
      </c>
      <c r="Q90" s="9" t="s">
        <v>40</v>
      </c>
      <c r="R90" s="9"/>
    </row>
    <row r="91" spans="1:18" x14ac:dyDescent="0.2">
      <c r="A91" s="1">
        <v>2009</v>
      </c>
      <c r="B91" s="1" t="s">
        <v>52</v>
      </c>
      <c r="C91" s="1" t="s">
        <v>61</v>
      </c>
      <c r="D91" s="9" t="s">
        <v>40</v>
      </c>
      <c r="E91" s="9" t="s">
        <v>40</v>
      </c>
      <c r="F91" s="9" t="s">
        <v>40</v>
      </c>
      <c r="G91" s="9" t="s">
        <v>40</v>
      </c>
      <c r="H91" s="9" t="s">
        <v>40</v>
      </c>
      <c r="I91" s="9" t="s">
        <v>40</v>
      </c>
      <c r="J91" s="9" t="s">
        <v>40</v>
      </c>
      <c r="K91" s="9" t="s">
        <v>40</v>
      </c>
      <c r="L91" s="9" t="s">
        <v>40</v>
      </c>
      <c r="M91" s="9" t="s">
        <v>40</v>
      </c>
      <c r="N91" s="9" t="s">
        <v>40</v>
      </c>
      <c r="O91" s="9" t="s">
        <v>40</v>
      </c>
      <c r="P91" s="9" t="s">
        <v>40</v>
      </c>
      <c r="Q91" s="9" t="s">
        <v>40</v>
      </c>
      <c r="R91" s="9"/>
    </row>
    <row r="92" spans="1:18" x14ac:dyDescent="0.2">
      <c r="A92" s="1">
        <v>2000</v>
      </c>
      <c r="B92" s="1" t="s">
        <v>52</v>
      </c>
      <c r="C92" s="1" t="s">
        <v>62</v>
      </c>
      <c r="D92" s="9">
        <v>939.46098347107431</v>
      </c>
      <c r="E92" s="9">
        <v>0.17041000000000001</v>
      </c>
      <c r="F92" s="9">
        <v>5.8860000000000003E-2</v>
      </c>
      <c r="G92" s="9">
        <v>5.3090000000000005E-2</v>
      </c>
      <c r="H92" s="9">
        <v>4.5781200000000002</v>
      </c>
      <c r="I92" s="9">
        <v>2.2178999999999998</v>
      </c>
      <c r="J92" s="9">
        <v>4.5471199999999996</v>
      </c>
      <c r="K92" s="9">
        <v>2.8543300000000005</v>
      </c>
      <c r="L92" s="9">
        <v>1.7377099999999999</v>
      </c>
      <c r="M92" s="9">
        <v>10.473820000000002</v>
      </c>
      <c r="N92" s="9">
        <v>36.4544</v>
      </c>
      <c r="O92" s="9">
        <v>5.4623800000000005</v>
      </c>
      <c r="P92" s="9" t="s">
        <v>40</v>
      </c>
      <c r="Q92" s="9" t="s">
        <v>40</v>
      </c>
      <c r="R92" s="9"/>
    </row>
    <row r="93" spans="1:18" x14ac:dyDescent="0.2">
      <c r="A93" s="1">
        <v>2001</v>
      </c>
      <c r="B93" s="1" t="s">
        <v>52</v>
      </c>
      <c r="C93" s="1" t="s">
        <v>62</v>
      </c>
      <c r="D93" s="9">
        <v>1527.9453966942147</v>
      </c>
      <c r="E93" s="9">
        <v>0.36651999999999996</v>
      </c>
      <c r="F93" s="9">
        <v>0.12275</v>
      </c>
      <c r="G93" s="9">
        <v>6.2820000000000001E-2</v>
      </c>
      <c r="H93" s="9">
        <v>7.7771599999999985</v>
      </c>
      <c r="I93" s="9">
        <v>3.3360300000000001</v>
      </c>
      <c r="J93" s="9">
        <v>7.84429</v>
      </c>
      <c r="K93" s="9">
        <v>5.0132200000000005</v>
      </c>
      <c r="L93" s="9">
        <v>3.07301</v>
      </c>
      <c r="M93" s="9">
        <v>17.1189</v>
      </c>
      <c r="N93" s="9">
        <v>59.078420000000001</v>
      </c>
      <c r="O93" s="9">
        <v>9.8725499999999986</v>
      </c>
      <c r="P93" s="9" t="s">
        <v>40</v>
      </c>
      <c r="Q93" s="9" t="s">
        <v>40</v>
      </c>
      <c r="R93" s="9"/>
    </row>
    <row r="94" spans="1:18" x14ac:dyDescent="0.2">
      <c r="A94" s="1">
        <v>2002</v>
      </c>
      <c r="B94" s="1" t="s">
        <v>52</v>
      </c>
      <c r="C94" s="1" t="s">
        <v>62</v>
      </c>
      <c r="D94" s="9">
        <v>1873.5470330578514</v>
      </c>
      <c r="E94" s="9">
        <v>0.28586</v>
      </c>
      <c r="F94" s="9">
        <v>0.12115999999999999</v>
      </c>
      <c r="G94" s="9">
        <v>4.7610000000000006E-2</v>
      </c>
      <c r="H94" s="9">
        <v>8.3108500000000003</v>
      </c>
      <c r="I94" s="9">
        <v>3.9200900000000001</v>
      </c>
      <c r="J94" s="9">
        <v>8.9409799999999997</v>
      </c>
      <c r="K94" s="9">
        <v>5.1863199999999994</v>
      </c>
      <c r="L94" s="9">
        <v>3.54677</v>
      </c>
      <c r="M94" s="9">
        <v>20.348680000000005</v>
      </c>
      <c r="N94" s="9">
        <v>73.380289999999988</v>
      </c>
      <c r="O94" s="9">
        <v>13.546619999999999</v>
      </c>
      <c r="P94" s="9" t="s">
        <v>40</v>
      </c>
      <c r="Q94" s="9" t="s">
        <v>40</v>
      </c>
      <c r="R94" s="9"/>
    </row>
    <row r="95" spans="1:18" x14ac:dyDescent="0.2">
      <c r="A95" s="1">
        <v>2003</v>
      </c>
      <c r="B95" s="1" t="s">
        <v>52</v>
      </c>
      <c r="C95" s="1" t="s">
        <v>62</v>
      </c>
      <c r="D95" s="9">
        <v>1921.175181818182</v>
      </c>
      <c r="E95" s="9">
        <v>0.41795000000000004</v>
      </c>
      <c r="F95" s="9">
        <v>0.12553</v>
      </c>
      <c r="G95" s="9">
        <v>7.8299999999999995E-2</v>
      </c>
      <c r="H95" s="9">
        <v>8.5034199999999984</v>
      </c>
      <c r="I95" s="9">
        <v>4.3704499999999999</v>
      </c>
      <c r="J95" s="9">
        <v>10.054359999999999</v>
      </c>
      <c r="K95" s="9">
        <v>6.1121900000000009</v>
      </c>
      <c r="L95" s="9">
        <v>3.6748200000000004</v>
      </c>
      <c r="M95" s="9">
        <v>19.307819999999996</v>
      </c>
      <c r="N95" s="9">
        <v>94.338959999999986</v>
      </c>
      <c r="O95" s="9">
        <v>18.940560000000001</v>
      </c>
      <c r="P95" s="9" t="s">
        <v>40</v>
      </c>
      <c r="Q95" s="9" t="s">
        <v>40</v>
      </c>
      <c r="R95" s="9"/>
    </row>
    <row r="96" spans="1:18" x14ac:dyDescent="0.2">
      <c r="A96" s="1">
        <v>2004</v>
      </c>
      <c r="B96" s="1" t="s">
        <v>52</v>
      </c>
      <c r="C96" s="1" t="s">
        <v>62</v>
      </c>
      <c r="D96" s="9">
        <v>2041.6719421487603</v>
      </c>
      <c r="E96" s="9">
        <v>0.77506999999999981</v>
      </c>
      <c r="F96" s="9">
        <v>0.20036999999999999</v>
      </c>
      <c r="G96" s="9">
        <v>4.6309999999999997E-2</v>
      </c>
      <c r="H96" s="9">
        <v>8.6429799999999997</v>
      </c>
      <c r="I96" s="9">
        <v>4.95885</v>
      </c>
      <c r="J96" s="9">
        <v>10.063079999999998</v>
      </c>
      <c r="K96" s="9">
        <v>6.4054099999999989</v>
      </c>
      <c r="L96" s="9">
        <v>3.9955799999999999</v>
      </c>
      <c r="M96" s="9">
        <v>22.374989999999997</v>
      </c>
      <c r="N96" s="9">
        <v>86.383629999999997</v>
      </c>
      <c r="O96" s="9">
        <v>17.503439999999998</v>
      </c>
      <c r="P96" s="9" t="s">
        <v>40</v>
      </c>
      <c r="Q96" s="9" t="s">
        <v>40</v>
      </c>
      <c r="R96" s="9"/>
    </row>
    <row r="97" spans="1:18" x14ac:dyDescent="0.2">
      <c r="A97" s="1">
        <v>2005</v>
      </c>
      <c r="B97" s="1" t="s">
        <v>52</v>
      </c>
      <c r="C97" s="1" t="s">
        <v>62</v>
      </c>
      <c r="D97" s="9">
        <v>1195.861388429752</v>
      </c>
      <c r="E97" s="9">
        <v>0.75461</v>
      </c>
      <c r="F97" s="9">
        <v>0.15803999999999999</v>
      </c>
      <c r="G97" s="9">
        <v>3.1160000000000004E-2</v>
      </c>
      <c r="H97" s="9">
        <v>6.7972999999999999</v>
      </c>
      <c r="I97" s="9">
        <v>3.9884100000000009</v>
      </c>
      <c r="J97" s="9">
        <v>7.0760200000000015</v>
      </c>
      <c r="K97" s="9">
        <v>4.3779299999999992</v>
      </c>
      <c r="L97" s="9">
        <v>2.55708</v>
      </c>
      <c r="M97" s="9">
        <v>14.364420000000001</v>
      </c>
      <c r="N97" s="9">
        <v>48.245809999999999</v>
      </c>
      <c r="O97" s="9">
        <v>7.9448200000000009</v>
      </c>
      <c r="P97" s="9" t="s">
        <v>40</v>
      </c>
      <c r="Q97" s="9" t="s">
        <v>40</v>
      </c>
      <c r="R97" s="9"/>
    </row>
    <row r="98" spans="1:18" x14ac:dyDescent="0.2">
      <c r="A98" s="1">
        <v>2006</v>
      </c>
      <c r="B98" s="1" t="s">
        <v>52</v>
      </c>
      <c r="C98" s="1" t="s">
        <v>62</v>
      </c>
      <c r="D98" s="9">
        <v>1157.3111157024794</v>
      </c>
      <c r="E98" s="9">
        <v>0.51609000000000005</v>
      </c>
      <c r="F98" s="9">
        <v>0.14540000000000003</v>
      </c>
      <c r="G98" s="9">
        <v>1.422E-2</v>
      </c>
      <c r="H98" s="9">
        <v>7.1942499999999994</v>
      </c>
      <c r="I98" s="9">
        <v>3.7711300000000003</v>
      </c>
      <c r="J98" s="9">
        <v>6.7360200000000017</v>
      </c>
      <c r="K98" s="9">
        <v>3.8578699999999992</v>
      </c>
      <c r="L98" s="9">
        <v>2.32681</v>
      </c>
      <c r="M98" s="9">
        <v>12.482340000000001</v>
      </c>
      <c r="N98" s="9">
        <v>47.240300000000005</v>
      </c>
      <c r="O98" s="9">
        <v>9.2197900000000015</v>
      </c>
      <c r="P98" s="9" t="s">
        <v>40</v>
      </c>
      <c r="Q98" s="9" t="s">
        <v>40</v>
      </c>
      <c r="R98" s="9"/>
    </row>
    <row r="99" spans="1:18" x14ac:dyDescent="0.2">
      <c r="A99" s="1">
        <v>2007</v>
      </c>
      <c r="B99" s="1" t="s">
        <v>52</v>
      </c>
      <c r="C99" s="1" t="s">
        <v>62</v>
      </c>
      <c r="D99" s="9">
        <v>1190.1274958677686</v>
      </c>
      <c r="E99" s="9">
        <v>0.56811999999999996</v>
      </c>
      <c r="F99" s="9">
        <v>5.2999999999999999E-2</v>
      </c>
      <c r="G99" s="9">
        <v>1.6990000000000002E-2</v>
      </c>
      <c r="H99" s="9">
        <v>6.4165100000000015</v>
      </c>
      <c r="I99" s="9">
        <v>3.8254400000000004</v>
      </c>
      <c r="J99" s="9">
        <v>6.2379700000000007</v>
      </c>
      <c r="K99" s="9">
        <v>4.2685300000000002</v>
      </c>
      <c r="L99" s="9">
        <v>2.39493</v>
      </c>
      <c r="M99" s="9">
        <v>13.837470000000001</v>
      </c>
      <c r="N99" s="9">
        <v>44.526389999999992</v>
      </c>
      <c r="O99" s="9">
        <v>7.23787</v>
      </c>
      <c r="P99" s="9" t="s">
        <v>40</v>
      </c>
      <c r="Q99" s="9" t="s">
        <v>40</v>
      </c>
      <c r="R99" s="9"/>
    </row>
    <row r="100" spans="1:18" x14ac:dyDescent="0.2">
      <c r="A100" s="1">
        <v>2008</v>
      </c>
      <c r="B100" s="1" t="s">
        <v>52</v>
      </c>
      <c r="C100" s="1" t="s">
        <v>62</v>
      </c>
      <c r="D100" s="9" t="s">
        <v>40</v>
      </c>
      <c r="E100" s="9" t="s">
        <v>40</v>
      </c>
      <c r="F100" s="9" t="s">
        <v>40</v>
      </c>
      <c r="G100" s="9" t="s">
        <v>40</v>
      </c>
      <c r="H100" s="9" t="s">
        <v>40</v>
      </c>
      <c r="I100" s="9" t="s">
        <v>40</v>
      </c>
      <c r="J100" s="9" t="s">
        <v>40</v>
      </c>
      <c r="K100" s="9" t="s">
        <v>40</v>
      </c>
      <c r="L100" s="9" t="s">
        <v>40</v>
      </c>
      <c r="M100" s="9" t="s">
        <v>40</v>
      </c>
      <c r="N100" s="9" t="s">
        <v>40</v>
      </c>
      <c r="O100" s="9" t="s">
        <v>40</v>
      </c>
      <c r="P100" s="9" t="s">
        <v>40</v>
      </c>
      <c r="Q100" s="9" t="s">
        <v>40</v>
      </c>
      <c r="R100" s="9"/>
    </row>
    <row r="101" spans="1:18" x14ac:dyDescent="0.2">
      <c r="A101" s="1">
        <v>2009</v>
      </c>
      <c r="B101" s="1" t="s">
        <v>52</v>
      </c>
      <c r="C101" s="1" t="s">
        <v>62</v>
      </c>
      <c r="D101" s="9" t="s">
        <v>40</v>
      </c>
      <c r="E101" s="9" t="s">
        <v>40</v>
      </c>
      <c r="F101" s="9" t="s">
        <v>40</v>
      </c>
      <c r="G101" s="9" t="s">
        <v>40</v>
      </c>
      <c r="H101" s="9" t="s">
        <v>40</v>
      </c>
      <c r="I101" s="9" t="s">
        <v>40</v>
      </c>
      <c r="J101" s="9" t="s">
        <v>40</v>
      </c>
      <c r="K101" s="9" t="s">
        <v>40</v>
      </c>
      <c r="L101" s="9" t="s">
        <v>40</v>
      </c>
      <c r="M101" s="9" t="s">
        <v>40</v>
      </c>
      <c r="N101" s="9" t="s">
        <v>40</v>
      </c>
      <c r="O101" s="9" t="s">
        <v>40</v>
      </c>
      <c r="P101" s="9" t="s">
        <v>40</v>
      </c>
      <c r="Q101" s="9" t="s">
        <v>40</v>
      </c>
      <c r="R101" s="9"/>
    </row>
    <row r="102" spans="1:18" x14ac:dyDescent="0.2">
      <c r="A102" s="1">
        <v>2000</v>
      </c>
      <c r="B102" s="1" t="s">
        <v>52</v>
      </c>
      <c r="C102" s="1" t="s">
        <v>63</v>
      </c>
      <c r="D102" s="9">
        <v>595.59746280991737</v>
      </c>
      <c r="E102" s="9">
        <v>2.0060000000000001E-2</v>
      </c>
      <c r="F102" s="9">
        <v>2.1000000000000001E-2</v>
      </c>
      <c r="G102" s="9">
        <v>2.265E-2</v>
      </c>
      <c r="H102" s="9">
        <v>2.3976299999999999</v>
      </c>
      <c r="I102" s="9">
        <v>1.6789799999999999</v>
      </c>
      <c r="J102" s="9">
        <v>3.9610400000000001</v>
      </c>
      <c r="K102" s="9">
        <v>2.32883</v>
      </c>
      <c r="L102" s="9">
        <v>1.18611</v>
      </c>
      <c r="M102" s="9">
        <v>1.6029599999999997</v>
      </c>
      <c r="N102" s="9">
        <v>40.719699999999996</v>
      </c>
      <c r="O102" s="9">
        <v>0</v>
      </c>
      <c r="P102" s="9" t="s">
        <v>40</v>
      </c>
      <c r="Q102" s="9" t="s">
        <v>40</v>
      </c>
      <c r="R102" s="9"/>
    </row>
    <row r="103" spans="1:18" x14ac:dyDescent="0.2">
      <c r="A103" s="1">
        <v>2001</v>
      </c>
      <c r="B103" s="1" t="s">
        <v>52</v>
      </c>
      <c r="C103" s="1" t="s">
        <v>63</v>
      </c>
      <c r="D103" s="9">
        <v>774.64227272727271</v>
      </c>
      <c r="E103" s="9">
        <v>1.3190000000000004E-2</v>
      </c>
      <c r="F103" s="9">
        <v>5.2510000000000008E-2</v>
      </c>
      <c r="G103" s="9">
        <v>2.554E-2</v>
      </c>
      <c r="H103" s="9">
        <v>3.22098</v>
      </c>
      <c r="I103" s="9">
        <v>2.2520100000000003</v>
      </c>
      <c r="J103" s="9">
        <v>5.3754300000000006</v>
      </c>
      <c r="K103" s="9">
        <v>3.0325699999999998</v>
      </c>
      <c r="L103" s="9">
        <v>1.5973400000000002</v>
      </c>
      <c r="M103" s="9">
        <v>2.1026899999999999</v>
      </c>
      <c r="N103" s="9">
        <v>51.297710000000009</v>
      </c>
      <c r="O103" s="9">
        <v>0</v>
      </c>
      <c r="P103" s="9" t="s">
        <v>40</v>
      </c>
      <c r="Q103" s="9" t="s">
        <v>40</v>
      </c>
      <c r="R103" s="9"/>
    </row>
    <row r="104" spans="1:18" x14ac:dyDescent="0.2">
      <c r="A104" s="1">
        <v>2002</v>
      </c>
      <c r="B104" s="1" t="s">
        <v>52</v>
      </c>
      <c r="C104" s="1" t="s">
        <v>63</v>
      </c>
      <c r="D104" s="9">
        <v>1214.0927107438017</v>
      </c>
      <c r="E104" s="9">
        <v>1.5169999999999999E-2</v>
      </c>
      <c r="F104" s="9">
        <v>6.7849999999999994E-2</v>
      </c>
      <c r="G104" s="9">
        <v>4.9479999999999996E-2</v>
      </c>
      <c r="H104" s="9">
        <v>4.7448500000000005</v>
      </c>
      <c r="I104" s="9">
        <v>3.2598799999999999</v>
      </c>
      <c r="J104" s="9">
        <v>7.6212699999999991</v>
      </c>
      <c r="K104" s="9">
        <v>4.2910200000000005</v>
      </c>
      <c r="L104" s="9">
        <v>2.5776499999999998</v>
      </c>
      <c r="M104" s="9">
        <v>3.40781</v>
      </c>
      <c r="N104" s="9">
        <v>77.643570000000011</v>
      </c>
      <c r="O104" s="9">
        <v>0</v>
      </c>
      <c r="P104" s="9" t="s">
        <v>40</v>
      </c>
      <c r="Q104" s="9" t="s">
        <v>40</v>
      </c>
      <c r="R104" s="9"/>
    </row>
    <row r="105" spans="1:18" x14ac:dyDescent="0.2">
      <c r="A105" s="1">
        <v>2003</v>
      </c>
      <c r="B105" s="1" t="s">
        <v>52</v>
      </c>
      <c r="C105" s="1" t="s">
        <v>63</v>
      </c>
      <c r="D105" s="9">
        <v>1202.7666198347106</v>
      </c>
      <c r="E105" s="9">
        <v>1.5209999999999998E-2</v>
      </c>
      <c r="F105" s="9">
        <v>4.6870000000000002E-2</v>
      </c>
      <c r="G105" s="9">
        <v>3.6620000000000007E-2</v>
      </c>
      <c r="H105" s="9">
        <v>5.0244500000000007</v>
      </c>
      <c r="I105" s="9">
        <v>3.5000000000000004</v>
      </c>
      <c r="J105" s="9">
        <v>7.8824599999999991</v>
      </c>
      <c r="K105" s="9">
        <v>4.7069599999999987</v>
      </c>
      <c r="L105" s="9">
        <v>2.6338299999999992</v>
      </c>
      <c r="M105" s="9">
        <v>3.0622600000000002</v>
      </c>
      <c r="N105" s="9">
        <v>77.434080000000009</v>
      </c>
      <c r="O105" s="9">
        <v>0</v>
      </c>
      <c r="P105" s="9" t="s">
        <v>40</v>
      </c>
      <c r="Q105" s="9" t="s">
        <v>40</v>
      </c>
      <c r="R105" s="9"/>
    </row>
    <row r="106" spans="1:18" x14ac:dyDescent="0.2">
      <c r="A106" s="1">
        <v>2004</v>
      </c>
      <c r="B106" s="1" t="s">
        <v>52</v>
      </c>
      <c r="C106" s="1" t="s">
        <v>63</v>
      </c>
      <c r="D106" s="9">
        <v>1314.3271983471072</v>
      </c>
      <c r="E106" s="9">
        <v>1.5670000000000003E-2</v>
      </c>
      <c r="F106" s="9">
        <v>8.1520000000000009E-2</v>
      </c>
      <c r="G106" s="9">
        <v>2.5380000000000003E-2</v>
      </c>
      <c r="H106" s="9">
        <v>5.3458300000000012</v>
      </c>
      <c r="I106" s="9">
        <v>3.9277199999999994</v>
      </c>
      <c r="J106" s="9">
        <v>8.6338600000000003</v>
      </c>
      <c r="K106" s="9">
        <v>5.0933700000000002</v>
      </c>
      <c r="L106" s="9">
        <v>2.9125399999999999</v>
      </c>
      <c r="M106" s="9">
        <v>3.3468799999999996</v>
      </c>
      <c r="N106" s="9">
        <v>92.165230000000008</v>
      </c>
      <c r="O106" s="9">
        <v>0</v>
      </c>
      <c r="P106" s="9" t="s">
        <v>40</v>
      </c>
      <c r="Q106" s="9" t="s">
        <v>40</v>
      </c>
      <c r="R106" s="9"/>
    </row>
    <row r="107" spans="1:18" x14ac:dyDescent="0.2">
      <c r="A107" s="1">
        <v>2005</v>
      </c>
      <c r="B107" s="1" t="s">
        <v>52</v>
      </c>
      <c r="C107" s="1" t="s">
        <v>63</v>
      </c>
      <c r="D107" s="9">
        <v>1297.0216115702478</v>
      </c>
      <c r="E107" s="9">
        <v>2.3039999999999998E-2</v>
      </c>
      <c r="F107" s="9">
        <v>9.5260000000000011E-2</v>
      </c>
      <c r="G107" s="9">
        <v>2.4500000000000001E-2</v>
      </c>
      <c r="H107" s="9">
        <v>5.0856199999999996</v>
      </c>
      <c r="I107" s="9">
        <v>3.9632799999999997</v>
      </c>
      <c r="J107" s="9">
        <v>8.6016299999999983</v>
      </c>
      <c r="K107" s="9">
        <v>5.4788100000000002</v>
      </c>
      <c r="L107" s="9">
        <v>3.0028099999999998</v>
      </c>
      <c r="M107" s="9">
        <v>3.5472499999999996</v>
      </c>
      <c r="N107" s="9">
        <v>90.640530000000012</v>
      </c>
      <c r="O107" s="9">
        <v>0</v>
      </c>
      <c r="P107" s="9" t="s">
        <v>40</v>
      </c>
      <c r="Q107" s="9" t="s">
        <v>40</v>
      </c>
      <c r="R107" s="9"/>
    </row>
    <row r="108" spans="1:18" x14ac:dyDescent="0.2">
      <c r="A108" s="1">
        <v>2006</v>
      </c>
      <c r="B108" s="1" t="s">
        <v>52</v>
      </c>
      <c r="C108" s="1" t="s">
        <v>63</v>
      </c>
      <c r="D108" s="9">
        <v>816.57431404958675</v>
      </c>
      <c r="E108" s="9">
        <v>1.5059999999999999E-2</v>
      </c>
      <c r="F108" s="9">
        <v>4.8970000000000007E-2</v>
      </c>
      <c r="G108" s="9">
        <v>8.7900000000000009E-3</v>
      </c>
      <c r="H108" s="9">
        <v>3.4354199999999997</v>
      </c>
      <c r="I108" s="9">
        <v>2.35162</v>
      </c>
      <c r="J108" s="9">
        <v>5.4561200000000003</v>
      </c>
      <c r="K108" s="9">
        <v>3.26152</v>
      </c>
      <c r="L108" s="9">
        <v>1.74719</v>
      </c>
      <c r="M108" s="9">
        <v>2.0242</v>
      </c>
      <c r="N108" s="9">
        <v>55.728149999999992</v>
      </c>
      <c r="O108" s="9">
        <v>0</v>
      </c>
      <c r="P108" s="9" t="s">
        <v>40</v>
      </c>
      <c r="Q108" s="9" t="s">
        <v>40</v>
      </c>
      <c r="R108" s="9"/>
    </row>
    <row r="109" spans="1:18" x14ac:dyDescent="0.2">
      <c r="A109" s="1">
        <v>2007</v>
      </c>
      <c r="B109" s="1" t="s">
        <v>52</v>
      </c>
      <c r="C109" s="1" t="s">
        <v>63</v>
      </c>
      <c r="D109" s="9">
        <v>730.15028925619845</v>
      </c>
      <c r="E109" s="9">
        <v>9.75E-3</v>
      </c>
      <c r="F109" s="9">
        <v>2.4650000000000002E-2</v>
      </c>
      <c r="G109" s="9">
        <v>8.1600000000000006E-3</v>
      </c>
      <c r="H109" s="9">
        <v>3.1256999999999997</v>
      </c>
      <c r="I109" s="9">
        <v>2.4456599999999997</v>
      </c>
      <c r="J109" s="9">
        <v>5.1073200000000005</v>
      </c>
      <c r="K109" s="9">
        <v>2.8591700000000002</v>
      </c>
      <c r="L109" s="9">
        <v>1.4877</v>
      </c>
      <c r="M109" s="9">
        <v>2.0359999999999996</v>
      </c>
      <c r="N109" s="9">
        <v>48.202210000000008</v>
      </c>
      <c r="O109" s="9">
        <v>0</v>
      </c>
      <c r="P109" s="9" t="s">
        <v>40</v>
      </c>
      <c r="Q109" s="9" t="s">
        <v>40</v>
      </c>
      <c r="R109" s="9"/>
    </row>
    <row r="110" spans="1:18" x14ac:dyDescent="0.2">
      <c r="A110" s="1">
        <v>2008</v>
      </c>
      <c r="B110" s="1" t="s">
        <v>52</v>
      </c>
      <c r="C110" s="1" t="s">
        <v>63</v>
      </c>
      <c r="D110" s="9">
        <v>855.88028925619824</v>
      </c>
      <c r="E110" s="9">
        <v>2.5090000000000001E-2</v>
      </c>
      <c r="F110" s="9">
        <v>2.6520000000000002E-2</v>
      </c>
      <c r="G110" s="9">
        <v>1.384E-2</v>
      </c>
      <c r="H110" s="9">
        <v>3.75698</v>
      </c>
      <c r="I110" s="9">
        <v>2.6917499999999999</v>
      </c>
      <c r="J110" s="9">
        <v>5.8413599999999999</v>
      </c>
      <c r="K110" s="9">
        <v>2.6651799999999994</v>
      </c>
      <c r="L110" s="9">
        <v>1.53975</v>
      </c>
      <c r="M110" s="9">
        <v>2.33203</v>
      </c>
      <c r="N110" s="9">
        <v>55.427420000000005</v>
      </c>
      <c r="O110" s="9">
        <v>0</v>
      </c>
      <c r="P110" s="9" t="s">
        <v>40</v>
      </c>
      <c r="Q110" s="9" t="s">
        <v>40</v>
      </c>
      <c r="R110" s="9"/>
    </row>
    <row r="111" spans="1:18" x14ac:dyDescent="0.2">
      <c r="A111" s="1">
        <v>2009</v>
      </c>
      <c r="B111" s="1" t="s">
        <v>52</v>
      </c>
      <c r="C111" s="1" t="s">
        <v>63</v>
      </c>
      <c r="D111" s="9">
        <v>1443.7506942148761</v>
      </c>
      <c r="E111" s="9">
        <v>3.0920000000000003E-2</v>
      </c>
      <c r="F111" s="9">
        <v>4.0399999999999991E-2</v>
      </c>
      <c r="G111" s="9">
        <v>2.2719999999999997E-2</v>
      </c>
      <c r="H111" s="9">
        <v>6.1237000000000004</v>
      </c>
      <c r="I111" s="9">
        <v>4.1507000000000005</v>
      </c>
      <c r="J111" s="9">
        <v>9.32</v>
      </c>
      <c r="K111" s="9">
        <v>5.0088099999999995</v>
      </c>
      <c r="L111" s="9">
        <v>2.9858999999999996</v>
      </c>
      <c r="M111" s="9">
        <v>3.7978999999999998</v>
      </c>
      <c r="N111" s="9">
        <v>93.040890000000005</v>
      </c>
      <c r="O111" s="9">
        <v>0</v>
      </c>
      <c r="P111" s="9" t="s">
        <v>40</v>
      </c>
      <c r="Q111" s="9" t="s">
        <v>40</v>
      </c>
      <c r="R111" s="9"/>
    </row>
    <row r="112" spans="1:18" x14ac:dyDescent="0.2">
      <c r="A112" s="1">
        <v>2000</v>
      </c>
      <c r="B112" s="1" t="s">
        <v>52</v>
      </c>
      <c r="C112" s="1" t="s">
        <v>64</v>
      </c>
      <c r="D112" s="9">
        <v>715.22516528925621</v>
      </c>
      <c r="E112" s="9">
        <v>4.018E-2</v>
      </c>
      <c r="F112" s="9">
        <v>2.418E-2</v>
      </c>
      <c r="G112" s="9">
        <v>2.9120000000000004E-2</v>
      </c>
      <c r="H112" s="9">
        <v>3.1665700000000001</v>
      </c>
      <c r="I112" s="9">
        <v>2.0618099999999999</v>
      </c>
      <c r="J112" s="9">
        <v>4.6556900000000008</v>
      </c>
      <c r="K112" s="9">
        <v>3.5647599999999997</v>
      </c>
      <c r="L112" s="9">
        <v>1.9543999999999997</v>
      </c>
      <c r="M112" s="9">
        <v>2.33908</v>
      </c>
      <c r="N112" s="9">
        <v>45.197990000000004</v>
      </c>
      <c r="O112" s="9">
        <v>0</v>
      </c>
      <c r="P112" s="9" t="s">
        <v>40</v>
      </c>
      <c r="Q112" s="9" t="s">
        <v>40</v>
      </c>
      <c r="R112" s="9"/>
    </row>
    <row r="113" spans="1:18" x14ac:dyDescent="0.2">
      <c r="A113" s="1">
        <v>2001</v>
      </c>
      <c r="B113" s="1" t="s">
        <v>52</v>
      </c>
      <c r="C113" s="1" t="s">
        <v>64</v>
      </c>
      <c r="D113" s="9">
        <v>949.58739669421493</v>
      </c>
      <c r="E113" s="9">
        <v>2.5839999999999995E-2</v>
      </c>
      <c r="F113" s="9">
        <v>6.1630000000000004E-2</v>
      </c>
      <c r="G113" s="9">
        <v>3.3520000000000001E-2</v>
      </c>
      <c r="H113" s="9">
        <v>4.3608700000000002</v>
      </c>
      <c r="I113" s="9">
        <v>2.7378199999999997</v>
      </c>
      <c r="J113" s="9">
        <v>6.5021599999999999</v>
      </c>
      <c r="K113" s="9">
        <v>4.7379299999999995</v>
      </c>
      <c r="L113" s="9">
        <v>2.67571</v>
      </c>
      <c r="M113" s="9">
        <v>3.0614700000000004</v>
      </c>
      <c r="N113" s="9">
        <v>58.451860000000003</v>
      </c>
      <c r="O113" s="9">
        <v>0</v>
      </c>
      <c r="P113" s="9" t="s">
        <v>40</v>
      </c>
      <c r="Q113" s="9" t="s">
        <v>40</v>
      </c>
      <c r="R113" s="9"/>
    </row>
    <row r="114" spans="1:18" x14ac:dyDescent="0.2">
      <c r="A114" s="1">
        <v>2002</v>
      </c>
      <c r="B114" s="1" t="s">
        <v>52</v>
      </c>
      <c r="C114" s="1" t="s">
        <v>64</v>
      </c>
      <c r="D114" s="9">
        <v>1434.0777024793388</v>
      </c>
      <c r="E114" s="9">
        <v>2.64E-2</v>
      </c>
      <c r="F114" s="9">
        <v>7.5000000000000011E-2</v>
      </c>
      <c r="G114" s="9">
        <v>4.6050000000000008E-2</v>
      </c>
      <c r="H114" s="9">
        <v>6.0913599999999999</v>
      </c>
      <c r="I114" s="9">
        <v>3.8775500000000003</v>
      </c>
      <c r="J114" s="9">
        <v>9.1316699999999997</v>
      </c>
      <c r="K114" s="9">
        <v>6.6516100000000007</v>
      </c>
      <c r="L114" s="9">
        <v>4.0456699999999994</v>
      </c>
      <c r="M114" s="9">
        <v>4.7636000000000003</v>
      </c>
      <c r="N114" s="9">
        <v>87.126349999999988</v>
      </c>
      <c r="O114" s="9">
        <v>0</v>
      </c>
      <c r="P114" s="9" t="s">
        <v>40</v>
      </c>
      <c r="Q114" s="9" t="s">
        <v>40</v>
      </c>
      <c r="R114" s="9"/>
    </row>
    <row r="115" spans="1:18" x14ac:dyDescent="0.2">
      <c r="A115" s="1">
        <v>2003</v>
      </c>
      <c r="B115" s="1" t="s">
        <v>52</v>
      </c>
      <c r="C115" s="1" t="s">
        <v>64</v>
      </c>
      <c r="D115" s="9">
        <v>1459.3465041322315</v>
      </c>
      <c r="E115" s="9">
        <v>4.4450000000000003E-2</v>
      </c>
      <c r="F115" s="9">
        <v>5.4889999999999994E-2</v>
      </c>
      <c r="G115" s="9">
        <v>4.630999999999999E-2</v>
      </c>
      <c r="H115" s="9">
        <v>6.7462900000000019</v>
      </c>
      <c r="I115" s="9">
        <v>4.2208000000000006</v>
      </c>
      <c r="J115" s="9">
        <v>9.6432599999999997</v>
      </c>
      <c r="K115" s="9">
        <v>7.3073699999999988</v>
      </c>
      <c r="L115" s="9">
        <v>4.1387900000000002</v>
      </c>
      <c r="M115" s="9">
        <v>4.5245100000000003</v>
      </c>
      <c r="N115" s="9">
        <v>89.16513999999998</v>
      </c>
      <c r="O115" s="9">
        <v>0</v>
      </c>
      <c r="P115" s="9" t="s">
        <v>40</v>
      </c>
      <c r="Q115" s="9" t="s">
        <v>40</v>
      </c>
      <c r="R115" s="9"/>
    </row>
    <row r="116" spans="1:18" x14ac:dyDescent="0.2">
      <c r="A116" s="1">
        <v>2004</v>
      </c>
      <c r="B116" s="1" t="s">
        <v>52</v>
      </c>
      <c r="C116" s="1" t="s">
        <v>64</v>
      </c>
      <c r="D116" s="9">
        <v>1596.4970578512398</v>
      </c>
      <c r="E116" s="9">
        <v>3.8420000000000003E-2</v>
      </c>
      <c r="F116" s="9">
        <v>0.11194</v>
      </c>
      <c r="G116" s="9">
        <v>2.751E-2</v>
      </c>
      <c r="H116" s="9">
        <v>7.2036000000000016</v>
      </c>
      <c r="I116" s="9">
        <v>4.7039599999999995</v>
      </c>
      <c r="J116" s="9">
        <v>10.661299999999999</v>
      </c>
      <c r="K116" s="9">
        <v>7.8069999999999995</v>
      </c>
      <c r="L116" s="9">
        <v>4.5714699999999997</v>
      </c>
      <c r="M116" s="9">
        <v>4.7512799999999995</v>
      </c>
      <c r="N116" s="9">
        <v>108.31783999999999</v>
      </c>
      <c r="O116" s="9">
        <v>0</v>
      </c>
      <c r="P116" s="9" t="s">
        <v>40</v>
      </c>
      <c r="Q116" s="9" t="s">
        <v>40</v>
      </c>
      <c r="R116" s="9"/>
    </row>
    <row r="117" spans="1:18" x14ac:dyDescent="0.2">
      <c r="A117" s="1">
        <v>2005</v>
      </c>
      <c r="B117" s="1" t="s">
        <v>52</v>
      </c>
      <c r="C117" s="1" t="s">
        <v>64</v>
      </c>
      <c r="D117" s="9">
        <v>1591.5566528925622</v>
      </c>
      <c r="E117" s="9">
        <v>8.1619999999999998E-2</v>
      </c>
      <c r="F117" s="9">
        <v>0.12017</v>
      </c>
      <c r="G117" s="9">
        <v>2.9590000000000002E-2</v>
      </c>
      <c r="H117" s="9">
        <v>7.0036700000000005</v>
      </c>
      <c r="I117" s="9">
        <v>4.9005899999999993</v>
      </c>
      <c r="J117" s="9">
        <v>10.60445</v>
      </c>
      <c r="K117" s="9">
        <v>8.1144300000000005</v>
      </c>
      <c r="L117" s="9">
        <v>4.681280000000001</v>
      </c>
      <c r="M117" s="9">
        <v>5.1193099999999996</v>
      </c>
      <c r="N117" s="9">
        <v>106.02697000000002</v>
      </c>
      <c r="O117" s="9">
        <v>0</v>
      </c>
      <c r="P117" s="9" t="s">
        <v>40</v>
      </c>
      <c r="Q117" s="9" t="s">
        <v>40</v>
      </c>
      <c r="R117" s="9"/>
    </row>
    <row r="118" spans="1:18" x14ac:dyDescent="0.2">
      <c r="A118" s="1">
        <v>2006</v>
      </c>
      <c r="B118" s="1" t="s">
        <v>52</v>
      </c>
      <c r="C118" s="1" t="s">
        <v>64</v>
      </c>
      <c r="D118" s="9">
        <v>1014.1432809917355</v>
      </c>
      <c r="E118" s="9">
        <v>3.6920000000000001E-2</v>
      </c>
      <c r="F118" s="9">
        <v>5.4049999999999994E-2</v>
      </c>
      <c r="G118" s="9">
        <v>1.078E-2</v>
      </c>
      <c r="H118" s="9">
        <v>4.7202200000000003</v>
      </c>
      <c r="I118" s="9">
        <v>2.9095599999999995</v>
      </c>
      <c r="J118" s="9">
        <v>6.7133200000000004</v>
      </c>
      <c r="K118" s="9">
        <v>5.20451</v>
      </c>
      <c r="L118" s="9">
        <v>2.9054399999999996</v>
      </c>
      <c r="M118" s="9">
        <v>2.9512200000000002</v>
      </c>
      <c r="N118" s="9">
        <v>65.054199999999994</v>
      </c>
      <c r="O118" s="9">
        <v>0</v>
      </c>
      <c r="P118" s="9" t="s">
        <v>40</v>
      </c>
      <c r="Q118" s="9" t="s">
        <v>40</v>
      </c>
      <c r="R118" s="9"/>
    </row>
    <row r="119" spans="1:18" x14ac:dyDescent="0.2">
      <c r="A119" s="1">
        <v>2007</v>
      </c>
      <c r="B119" s="1" t="s">
        <v>52</v>
      </c>
      <c r="C119" s="1" t="s">
        <v>64</v>
      </c>
      <c r="D119" s="9">
        <v>936.08866115702494</v>
      </c>
      <c r="E119" s="9">
        <v>2.2210000000000001E-2</v>
      </c>
      <c r="F119" s="9">
        <v>2.9870000000000001E-2</v>
      </c>
      <c r="G119" s="9">
        <v>1.052E-2</v>
      </c>
      <c r="H119" s="9">
        <v>4.3452000000000002</v>
      </c>
      <c r="I119" s="9">
        <v>3.0638200000000002</v>
      </c>
      <c r="J119" s="9">
        <v>6.4069799999999999</v>
      </c>
      <c r="K119" s="9">
        <v>4.8208599999999997</v>
      </c>
      <c r="L119" s="9">
        <v>2.5993900000000005</v>
      </c>
      <c r="M119" s="9">
        <v>3.1094400000000002</v>
      </c>
      <c r="N119" s="9">
        <v>57.643400000000007</v>
      </c>
      <c r="O119" s="9">
        <v>0</v>
      </c>
      <c r="P119" s="9" t="s">
        <v>40</v>
      </c>
      <c r="Q119" s="9" t="s">
        <v>40</v>
      </c>
      <c r="R119" s="9"/>
    </row>
    <row r="120" spans="1:18" x14ac:dyDescent="0.2">
      <c r="A120" s="1">
        <v>2008</v>
      </c>
      <c r="B120" s="1" t="s">
        <v>52</v>
      </c>
      <c r="C120" s="1" t="s">
        <v>64</v>
      </c>
      <c r="D120" s="9">
        <v>1088.4288347107438</v>
      </c>
      <c r="E120" s="9">
        <v>3.5249999999999997E-2</v>
      </c>
      <c r="F120" s="9">
        <v>3.0089999999999995E-2</v>
      </c>
      <c r="G120" s="9">
        <v>1.6449999999999999E-2</v>
      </c>
      <c r="H120" s="9">
        <v>4.877629999999999</v>
      </c>
      <c r="I120" s="9">
        <v>3.3412700000000006</v>
      </c>
      <c r="J120" s="9">
        <v>7.3385800000000003</v>
      </c>
      <c r="K120" s="9">
        <v>4.5335300000000007</v>
      </c>
      <c r="L120" s="9">
        <v>2.7098</v>
      </c>
      <c r="M120" s="9">
        <v>3.2951900000000007</v>
      </c>
      <c r="N120" s="9">
        <v>66.528829999999999</v>
      </c>
      <c r="O120" s="9">
        <v>0</v>
      </c>
      <c r="P120" s="9" t="s">
        <v>40</v>
      </c>
      <c r="Q120" s="9" t="s">
        <v>40</v>
      </c>
      <c r="R120" s="9"/>
    </row>
    <row r="121" spans="1:18" x14ac:dyDescent="0.2">
      <c r="A121" s="1">
        <v>2009</v>
      </c>
      <c r="B121" s="1" t="s">
        <v>52</v>
      </c>
      <c r="C121" s="1" t="s">
        <v>64</v>
      </c>
      <c r="D121" s="9">
        <v>1712.7618842975207</v>
      </c>
      <c r="E121" s="9">
        <v>5.2910000000000006E-2</v>
      </c>
      <c r="F121" s="9">
        <v>4.9989999999999993E-2</v>
      </c>
      <c r="G121" s="9">
        <v>3.347E-2</v>
      </c>
      <c r="H121" s="9">
        <v>7.837839999999999</v>
      </c>
      <c r="I121" s="9">
        <v>4.92082</v>
      </c>
      <c r="J121" s="9">
        <v>11.142580000000001</v>
      </c>
      <c r="K121" s="9">
        <v>7.5799300000000001</v>
      </c>
      <c r="L121" s="9">
        <v>4.5797699999999999</v>
      </c>
      <c r="M121" s="9">
        <v>5.1082900000000002</v>
      </c>
      <c r="N121" s="9">
        <v>104.22266</v>
      </c>
      <c r="O121" s="9">
        <v>0</v>
      </c>
      <c r="P121" s="9" t="s">
        <v>40</v>
      </c>
      <c r="Q121" s="9" t="s">
        <v>40</v>
      </c>
      <c r="R121" s="9"/>
    </row>
    <row r="122" spans="1:18" x14ac:dyDescent="0.2">
      <c r="A122" s="1">
        <v>2000</v>
      </c>
      <c r="B122" s="1" t="s">
        <v>52</v>
      </c>
      <c r="C122" s="1" t="s">
        <v>65</v>
      </c>
      <c r="D122" s="9">
        <v>569.85634710743795</v>
      </c>
      <c r="E122" s="9">
        <v>7.8700000000000006E-2</v>
      </c>
      <c r="F122" s="9">
        <v>2.034E-2</v>
      </c>
      <c r="G122" s="9">
        <v>3.2640000000000002E-2</v>
      </c>
      <c r="H122" s="9">
        <v>2.94469</v>
      </c>
      <c r="I122" s="9">
        <v>2.1660399999999997</v>
      </c>
      <c r="J122" s="9">
        <v>5.3566000000000003</v>
      </c>
      <c r="K122" s="9">
        <v>4.0287899999999999</v>
      </c>
      <c r="L122" s="9">
        <v>1.9251199999999999</v>
      </c>
      <c r="M122" s="9">
        <v>2.1315199999999996</v>
      </c>
      <c r="N122" s="9">
        <v>50.240780000000008</v>
      </c>
      <c r="O122" s="9">
        <v>0</v>
      </c>
      <c r="P122" s="9" t="s">
        <v>40</v>
      </c>
      <c r="Q122" s="9" t="s">
        <v>40</v>
      </c>
      <c r="R122" s="9"/>
    </row>
    <row r="123" spans="1:18" x14ac:dyDescent="0.2">
      <c r="A123" s="1">
        <v>2001</v>
      </c>
      <c r="B123" s="1" t="s">
        <v>52</v>
      </c>
      <c r="C123" s="1" t="s">
        <v>65</v>
      </c>
      <c r="D123" s="9">
        <v>688.2182479338843</v>
      </c>
      <c r="E123" s="9">
        <v>0.10626000000000001</v>
      </c>
      <c r="F123" s="9">
        <v>4.4919999999999988E-2</v>
      </c>
      <c r="G123" s="9">
        <v>3.295E-2</v>
      </c>
      <c r="H123" s="9">
        <v>3.6308000000000002</v>
      </c>
      <c r="I123" s="9">
        <v>2.8043300000000002</v>
      </c>
      <c r="J123" s="9">
        <v>6.7491700000000003</v>
      </c>
      <c r="K123" s="9">
        <v>5.0372500000000002</v>
      </c>
      <c r="L123" s="9">
        <v>2.4570499999999997</v>
      </c>
      <c r="M123" s="9">
        <v>2.5623299999999998</v>
      </c>
      <c r="N123" s="9">
        <v>59.5809</v>
      </c>
      <c r="O123" s="9">
        <v>0</v>
      </c>
      <c r="P123" s="9" t="s">
        <v>40</v>
      </c>
      <c r="Q123" s="9" t="s">
        <v>40</v>
      </c>
      <c r="R123" s="9"/>
    </row>
    <row r="124" spans="1:18" x14ac:dyDescent="0.2">
      <c r="A124" s="1">
        <v>2002</v>
      </c>
      <c r="B124" s="1" t="s">
        <v>52</v>
      </c>
      <c r="C124" s="1" t="s">
        <v>65</v>
      </c>
      <c r="D124" s="9">
        <v>1146.8068512396692</v>
      </c>
      <c r="E124" s="9">
        <v>0.31780000000000003</v>
      </c>
      <c r="F124" s="9">
        <v>5.9330000000000001E-2</v>
      </c>
      <c r="G124" s="9">
        <v>4.4570000000000005E-2</v>
      </c>
      <c r="H124" s="9">
        <v>5.7305399999999995</v>
      </c>
      <c r="I124" s="9">
        <v>4.5200200000000006</v>
      </c>
      <c r="J124" s="9">
        <v>10.81878</v>
      </c>
      <c r="K124" s="9">
        <v>8.6856100000000005</v>
      </c>
      <c r="L124" s="9">
        <v>4.31501</v>
      </c>
      <c r="M124" s="9">
        <v>4.3310500000000003</v>
      </c>
      <c r="N124" s="9">
        <v>99.491510000000005</v>
      </c>
      <c r="O124" s="9">
        <v>0</v>
      </c>
      <c r="P124" s="9" t="s">
        <v>40</v>
      </c>
      <c r="Q124" s="9" t="s">
        <v>40</v>
      </c>
      <c r="R124" s="9"/>
    </row>
    <row r="125" spans="1:18" x14ac:dyDescent="0.2">
      <c r="A125" s="1">
        <v>2003</v>
      </c>
      <c r="B125" s="1" t="s">
        <v>52</v>
      </c>
      <c r="C125" s="1" t="s">
        <v>65</v>
      </c>
      <c r="D125" s="9">
        <v>1134.9517685950414</v>
      </c>
      <c r="E125" s="9">
        <v>0.35638999999999998</v>
      </c>
      <c r="F125" s="9">
        <v>4.8919999999999991E-2</v>
      </c>
      <c r="G125" s="9">
        <v>4.2800000000000005E-2</v>
      </c>
      <c r="H125" s="9">
        <v>5.9557999999999991</v>
      </c>
      <c r="I125" s="9">
        <v>4.6208800000000005</v>
      </c>
      <c r="J125" s="9">
        <v>10.987030000000001</v>
      </c>
      <c r="K125" s="9">
        <v>8.8712499999999999</v>
      </c>
      <c r="L125" s="9">
        <v>4.2591399999999995</v>
      </c>
      <c r="M125" s="9">
        <v>3.93492</v>
      </c>
      <c r="N125" s="9">
        <v>99.438759999999988</v>
      </c>
      <c r="O125" s="9">
        <v>0</v>
      </c>
      <c r="P125" s="9" t="s">
        <v>40</v>
      </c>
      <c r="Q125" s="9" t="s">
        <v>40</v>
      </c>
      <c r="R125" s="9"/>
    </row>
    <row r="126" spans="1:18" x14ac:dyDescent="0.2">
      <c r="A126" s="1">
        <v>2004</v>
      </c>
      <c r="B126" s="1" t="s">
        <v>52</v>
      </c>
      <c r="C126" s="1" t="s">
        <v>65</v>
      </c>
      <c r="D126" s="9">
        <v>1295.3685123966943</v>
      </c>
      <c r="E126" s="9">
        <v>0.75484000000000007</v>
      </c>
      <c r="F126" s="9">
        <v>8.1610000000000016E-2</v>
      </c>
      <c r="G126" s="9">
        <v>2.6269999999999995E-2</v>
      </c>
      <c r="H126" s="9">
        <v>6.6182599999999994</v>
      </c>
      <c r="I126" s="9">
        <v>5.4186900000000007</v>
      </c>
      <c r="J126" s="9">
        <v>12.575750000000001</v>
      </c>
      <c r="K126" s="9">
        <v>10.284870000000002</v>
      </c>
      <c r="L126" s="9">
        <v>5.0345899999999997</v>
      </c>
      <c r="M126" s="9">
        <v>4.3805100000000001</v>
      </c>
      <c r="N126" s="9">
        <v>115.69723</v>
      </c>
      <c r="O126" s="9">
        <v>0</v>
      </c>
      <c r="P126" s="9" t="s">
        <v>40</v>
      </c>
      <c r="Q126" s="9" t="s">
        <v>40</v>
      </c>
      <c r="R126" s="9"/>
    </row>
    <row r="127" spans="1:18" x14ac:dyDescent="0.2">
      <c r="A127" s="1">
        <v>2005</v>
      </c>
      <c r="B127" s="1" t="s">
        <v>52</v>
      </c>
      <c r="C127" s="1" t="s">
        <v>65</v>
      </c>
      <c r="D127" s="9">
        <v>1339.3787355371903</v>
      </c>
      <c r="E127" s="9">
        <v>1.1118499999999998</v>
      </c>
      <c r="F127" s="9">
        <v>9.6370000000000011E-2</v>
      </c>
      <c r="G127" s="9">
        <v>5.6430000000000001E-2</v>
      </c>
      <c r="H127" s="9">
        <v>6.9300300000000004</v>
      </c>
      <c r="I127" s="9">
        <v>5.5977100000000002</v>
      </c>
      <c r="J127" s="9">
        <v>13.071429999999999</v>
      </c>
      <c r="K127" s="9">
        <v>10.699519999999996</v>
      </c>
      <c r="L127" s="9">
        <v>5.2166600000000001</v>
      </c>
      <c r="M127" s="9">
        <v>4.7582000000000004</v>
      </c>
      <c r="N127" s="9">
        <v>124.77493000000001</v>
      </c>
      <c r="O127" s="9">
        <v>0</v>
      </c>
      <c r="P127" s="9" t="s">
        <v>40</v>
      </c>
      <c r="Q127" s="9" t="s">
        <v>40</v>
      </c>
      <c r="R127" s="9"/>
    </row>
    <row r="128" spans="1:18" x14ac:dyDescent="0.2">
      <c r="A128" s="1">
        <v>2006</v>
      </c>
      <c r="B128" s="1" t="s">
        <v>52</v>
      </c>
      <c r="C128" s="1" t="s">
        <v>65</v>
      </c>
      <c r="D128" s="9">
        <v>802.72606611570257</v>
      </c>
      <c r="E128" s="9">
        <v>0.52893000000000001</v>
      </c>
      <c r="F128" s="9">
        <v>9.0490000000000001E-2</v>
      </c>
      <c r="G128" s="9">
        <v>8.94E-3</v>
      </c>
      <c r="H128" s="9">
        <v>4.6293599999999993</v>
      </c>
      <c r="I128" s="9">
        <v>3.4729799999999993</v>
      </c>
      <c r="J128" s="9">
        <v>8.1848899999999993</v>
      </c>
      <c r="K128" s="9">
        <v>6.1528600000000004</v>
      </c>
      <c r="L128" s="9">
        <v>3.0091799999999997</v>
      </c>
      <c r="M128" s="9">
        <v>2.7220499999999999</v>
      </c>
      <c r="N128" s="9">
        <v>71.488630000000001</v>
      </c>
      <c r="O128" s="9">
        <v>0</v>
      </c>
      <c r="P128" s="9" t="s">
        <v>40</v>
      </c>
      <c r="Q128" s="9" t="s">
        <v>40</v>
      </c>
      <c r="R128" s="9"/>
    </row>
    <row r="129" spans="1:18" x14ac:dyDescent="0.2">
      <c r="A129" s="1">
        <v>2007</v>
      </c>
      <c r="B129" s="1" t="s">
        <v>52</v>
      </c>
      <c r="C129" s="1" t="s">
        <v>65</v>
      </c>
      <c r="D129" s="9">
        <v>719.97664462809917</v>
      </c>
      <c r="E129" s="9">
        <v>0.26036999999999999</v>
      </c>
      <c r="F129" s="9">
        <v>2.8689999999999997E-2</v>
      </c>
      <c r="G129" s="9">
        <v>1.013E-2</v>
      </c>
      <c r="H129" s="9">
        <v>4.1325099999999999</v>
      </c>
      <c r="I129" s="9">
        <v>3.12798</v>
      </c>
      <c r="J129" s="9">
        <v>7.2355200000000002</v>
      </c>
      <c r="K129" s="9">
        <v>5.5779100000000001</v>
      </c>
      <c r="L129" s="9">
        <v>2.6609700000000003</v>
      </c>
      <c r="M129" s="9">
        <v>2.7107299999999999</v>
      </c>
      <c r="N129" s="9">
        <v>63.098319999999994</v>
      </c>
      <c r="O129" s="9">
        <v>0</v>
      </c>
      <c r="P129" s="9" t="s">
        <v>40</v>
      </c>
      <c r="Q129" s="9" t="s">
        <v>40</v>
      </c>
      <c r="R129" s="9"/>
    </row>
    <row r="130" spans="1:18" x14ac:dyDescent="0.2">
      <c r="A130" s="1">
        <v>2008</v>
      </c>
      <c r="B130" s="1" t="s">
        <v>52</v>
      </c>
      <c r="C130" s="1" t="s">
        <v>65</v>
      </c>
      <c r="D130" s="9">
        <v>811.35996694214873</v>
      </c>
      <c r="E130" s="9">
        <v>0.19998999999999997</v>
      </c>
      <c r="F130" s="9">
        <v>2.3230000000000004E-2</v>
      </c>
      <c r="G130" s="9">
        <v>5.1029999999999999E-2</v>
      </c>
      <c r="H130" s="9">
        <v>4.4956000000000005</v>
      </c>
      <c r="I130" s="9">
        <v>3.4545000000000003</v>
      </c>
      <c r="J130" s="9">
        <v>7.9205899999999998</v>
      </c>
      <c r="K130" s="9">
        <v>5.3779500000000002</v>
      </c>
      <c r="L130" s="9">
        <v>2.7898899999999998</v>
      </c>
      <c r="M130" s="9">
        <v>3.0124200000000001</v>
      </c>
      <c r="N130" s="9">
        <v>68.997559999999993</v>
      </c>
      <c r="O130" s="9">
        <v>0</v>
      </c>
      <c r="P130" s="9" t="s">
        <v>40</v>
      </c>
      <c r="Q130" s="9" t="s">
        <v>40</v>
      </c>
      <c r="R130" s="9"/>
    </row>
    <row r="131" spans="1:18" x14ac:dyDescent="0.2">
      <c r="A131" s="1">
        <v>2009</v>
      </c>
      <c r="B131" s="1" t="s">
        <v>52</v>
      </c>
      <c r="C131" s="1" t="s">
        <v>65</v>
      </c>
      <c r="D131" s="9">
        <v>1574.1093719008265</v>
      </c>
      <c r="E131" s="9">
        <v>0.44678999999999996</v>
      </c>
      <c r="F131" s="9">
        <v>4.9450000000000001E-2</v>
      </c>
      <c r="G131" s="9">
        <v>6.2719999999999998E-2</v>
      </c>
      <c r="H131" s="9">
        <v>8.3418100000000006</v>
      </c>
      <c r="I131" s="9">
        <v>6.3810199999999986</v>
      </c>
      <c r="J131" s="9">
        <v>15.10141</v>
      </c>
      <c r="K131" s="9">
        <v>11.042260000000002</v>
      </c>
      <c r="L131" s="9">
        <v>5.6202500000000004</v>
      </c>
      <c r="M131" s="9">
        <v>5.5156200000000011</v>
      </c>
      <c r="N131" s="9">
        <v>132.56014999999999</v>
      </c>
      <c r="O131" s="9">
        <v>0</v>
      </c>
      <c r="P131" s="9" t="s">
        <v>40</v>
      </c>
      <c r="Q131" s="9" t="s">
        <v>40</v>
      </c>
      <c r="R131" s="9"/>
    </row>
    <row r="132" spans="1:18" x14ac:dyDescent="0.2">
      <c r="A132" s="1">
        <v>2000</v>
      </c>
      <c r="B132" s="1" t="s">
        <v>52</v>
      </c>
      <c r="C132" s="1" t="s">
        <v>66</v>
      </c>
      <c r="D132" s="9" t="s">
        <v>40</v>
      </c>
      <c r="E132" s="9" t="s">
        <v>40</v>
      </c>
      <c r="F132" s="9" t="s">
        <v>40</v>
      </c>
      <c r="G132" s="9" t="s">
        <v>40</v>
      </c>
      <c r="H132" s="9" t="s">
        <v>40</v>
      </c>
      <c r="I132" s="9" t="s">
        <v>40</v>
      </c>
      <c r="J132" s="9" t="s">
        <v>40</v>
      </c>
      <c r="K132" s="9" t="s">
        <v>40</v>
      </c>
      <c r="L132" s="9" t="s">
        <v>40</v>
      </c>
      <c r="M132" s="9" t="s">
        <v>40</v>
      </c>
      <c r="N132" s="9" t="s">
        <v>40</v>
      </c>
      <c r="O132" s="9" t="s">
        <v>40</v>
      </c>
      <c r="P132" s="9" t="s">
        <v>40</v>
      </c>
      <c r="Q132" s="9" t="s">
        <v>40</v>
      </c>
      <c r="R132" s="9"/>
    </row>
    <row r="133" spans="1:18" x14ac:dyDescent="0.2">
      <c r="A133" s="1">
        <v>2001</v>
      </c>
      <c r="B133" s="1" t="s">
        <v>52</v>
      </c>
      <c r="C133" s="1" t="s">
        <v>66</v>
      </c>
      <c r="D133" s="9" t="s">
        <v>40</v>
      </c>
      <c r="E133" s="9" t="s">
        <v>40</v>
      </c>
      <c r="F133" s="9" t="s">
        <v>40</v>
      </c>
      <c r="G133" s="9" t="s">
        <v>40</v>
      </c>
      <c r="H133" s="9" t="s">
        <v>40</v>
      </c>
      <c r="I133" s="9" t="s">
        <v>40</v>
      </c>
      <c r="J133" s="9" t="s">
        <v>40</v>
      </c>
      <c r="K133" s="9" t="s">
        <v>40</v>
      </c>
      <c r="L133" s="9" t="s">
        <v>40</v>
      </c>
      <c r="M133" s="9" t="s">
        <v>40</v>
      </c>
      <c r="N133" s="9" t="s">
        <v>40</v>
      </c>
      <c r="O133" s="9" t="s">
        <v>40</v>
      </c>
      <c r="P133" s="9" t="s">
        <v>40</v>
      </c>
      <c r="Q133" s="9" t="s">
        <v>40</v>
      </c>
      <c r="R133" s="9"/>
    </row>
    <row r="134" spans="1:18" x14ac:dyDescent="0.2">
      <c r="A134" s="1">
        <v>2002</v>
      </c>
      <c r="B134" s="1" t="s">
        <v>52</v>
      </c>
      <c r="C134" s="1" t="s">
        <v>66</v>
      </c>
      <c r="D134" s="9" t="s">
        <v>40</v>
      </c>
      <c r="E134" s="9" t="s">
        <v>40</v>
      </c>
      <c r="F134" s="9" t="s">
        <v>40</v>
      </c>
      <c r="G134" s="9" t="s">
        <v>40</v>
      </c>
      <c r="H134" s="9" t="s">
        <v>40</v>
      </c>
      <c r="I134" s="9" t="s">
        <v>40</v>
      </c>
      <c r="J134" s="9" t="s">
        <v>40</v>
      </c>
      <c r="K134" s="9" t="s">
        <v>40</v>
      </c>
      <c r="L134" s="9" t="s">
        <v>40</v>
      </c>
      <c r="M134" s="9" t="s">
        <v>40</v>
      </c>
      <c r="N134" s="9" t="s">
        <v>40</v>
      </c>
      <c r="O134" s="9" t="s">
        <v>40</v>
      </c>
      <c r="P134" s="9" t="s">
        <v>40</v>
      </c>
      <c r="Q134" s="9" t="s">
        <v>40</v>
      </c>
      <c r="R134" s="9"/>
    </row>
    <row r="135" spans="1:18" x14ac:dyDescent="0.2">
      <c r="A135" s="1">
        <v>2003</v>
      </c>
      <c r="B135" s="1" t="s">
        <v>52</v>
      </c>
      <c r="C135" s="1" t="s">
        <v>66</v>
      </c>
      <c r="D135" s="9" t="s">
        <v>40</v>
      </c>
      <c r="E135" s="9" t="s">
        <v>40</v>
      </c>
      <c r="F135" s="9" t="s">
        <v>40</v>
      </c>
      <c r="G135" s="9" t="s">
        <v>40</v>
      </c>
      <c r="H135" s="9" t="s">
        <v>40</v>
      </c>
      <c r="I135" s="9" t="s">
        <v>40</v>
      </c>
      <c r="J135" s="9" t="s">
        <v>40</v>
      </c>
      <c r="K135" s="9" t="s">
        <v>40</v>
      </c>
      <c r="L135" s="9" t="s">
        <v>40</v>
      </c>
      <c r="M135" s="9" t="s">
        <v>40</v>
      </c>
      <c r="N135" s="9" t="s">
        <v>40</v>
      </c>
      <c r="O135" s="9" t="s">
        <v>40</v>
      </c>
      <c r="P135" s="9" t="s">
        <v>40</v>
      </c>
      <c r="Q135" s="9" t="s">
        <v>40</v>
      </c>
      <c r="R135" s="9"/>
    </row>
    <row r="136" spans="1:18" x14ac:dyDescent="0.2">
      <c r="A136" s="1">
        <v>2004</v>
      </c>
      <c r="B136" s="1" t="s">
        <v>52</v>
      </c>
      <c r="C136" s="1" t="s">
        <v>66</v>
      </c>
      <c r="D136" s="9" t="s">
        <v>40</v>
      </c>
      <c r="E136" s="9" t="s">
        <v>40</v>
      </c>
      <c r="F136" s="9" t="s">
        <v>40</v>
      </c>
      <c r="G136" s="9" t="s">
        <v>40</v>
      </c>
      <c r="H136" s="9" t="s">
        <v>40</v>
      </c>
      <c r="I136" s="9" t="s">
        <v>40</v>
      </c>
      <c r="J136" s="9" t="s">
        <v>40</v>
      </c>
      <c r="K136" s="9" t="s">
        <v>40</v>
      </c>
      <c r="L136" s="9" t="s">
        <v>40</v>
      </c>
      <c r="M136" s="9" t="s">
        <v>40</v>
      </c>
      <c r="N136" s="9" t="s">
        <v>40</v>
      </c>
      <c r="O136" s="9" t="s">
        <v>40</v>
      </c>
      <c r="P136" s="9" t="s">
        <v>40</v>
      </c>
      <c r="Q136" s="9" t="s">
        <v>40</v>
      </c>
      <c r="R136" s="9"/>
    </row>
    <row r="137" spans="1:18" x14ac:dyDescent="0.2">
      <c r="A137" s="1">
        <v>2005</v>
      </c>
      <c r="B137" s="1" t="s">
        <v>52</v>
      </c>
      <c r="C137" s="1" t="s">
        <v>66</v>
      </c>
      <c r="D137" s="9">
        <v>1969.9463305785123</v>
      </c>
      <c r="E137" s="9">
        <v>0.88119999999999998</v>
      </c>
      <c r="F137" s="9">
        <v>0.13900000000000001</v>
      </c>
      <c r="G137" s="9">
        <v>4.0180000000000007E-2</v>
      </c>
      <c r="H137" s="9">
        <v>9.3734900000000003</v>
      </c>
      <c r="I137" s="9">
        <v>6.2565900000000001</v>
      </c>
      <c r="J137" s="9">
        <v>14.885730000000001</v>
      </c>
      <c r="K137" s="9">
        <v>12.416320000000002</v>
      </c>
      <c r="L137" s="9">
        <v>5.2080699999999993</v>
      </c>
      <c r="M137" s="9">
        <v>20.616379999999999</v>
      </c>
      <c r="N137" s="9">
        <v>130.96863999999997</v>
      </c>
      <c r="O137" s="9">
        <v>0</v>
      </c>
      <c r="P137" s="9" t="s">
        <v>40</v>
      </c>
      <c r="Q137" s="9" t="s">
        <v>40</v>
      </c>
      <c r="R137" s="9"/>
    </row>
    <row r="138" spans="1:18" x14ac:dyDescent="0.2">
      <c r="A138" s="1">
        <v>2006</v>
      </c>
      <c r="B138" s="1" t="s">
        <v>52</v>
      </c>
      <c r="C138" s="1" t="s">
        <v>66</v>
      </c>
      <c r="D138" s="9">
        <v>1252.5201818181818</v>
      </c>
      <c r="E138" s="9">
        <v>0.35368999999999995</v>
      </c>
      <c r="F138" s="9">
        <v>7.1029999999999996E-2</v>
      </c>
      <c r="G138" s="9">
        <v>1.2840000000000001E-2</v>
      </c>
      <c r="H138" s="9">
        <v>6.4737900000000002</v>
      </c>
      <c r="I138" s="9">
        <v>3.6856600000000004</v>
      </c>
      <c r="J138" s="9">
        <v>9.5923300000000005</v>
      </c>
      <c r="K138" s="9">
        <v>7.311300000000001</v>
      </c>
      <c r="L138" s="9">
        <v>3.1493200000000003</v>
      </c>
      <c r="M138" s="9">
        <v>12.841949999999999</v>
      </c>
      <c r="N138" s="9">
        <v>81.81744999999998</v>
      </c>
      <c r="O138" s="9">
        <v>0</v>
      </c>
      <c r="P138" s="9" t="s">
        <v>40</v>
      </c>
      <c r="Q138" s="9" t="s">
        <v>40</v>
      </c>
      <c r="R138" s="9"/>
    </row>
    <row r="139" spans="1:18" x14ac:dyDescent="0.2">
      <c r="A139" s="1">
        <v>2007</v>
      </c>
      <c r="B139" s="1" t="s">
        <v>52</v>
      </c>
      <c r="C139" s="1" t="s">
        <v>66</v>
      </c>
      <c r="D139" s="9">
        <v>1208.1415537190082</v>
      </c>
      <c r="E139" s="9">
        <v>0.16833999999999996</v>
      </c>
      <c r="F139" s="9">
        <v>4.0820000000000002E-2</v>
      </c>
      <c r="G139" s="9">
        <v>2.2249999999999999E-2</v>
      </c>
      <c r="H139" s="9">
        <v>6.7668500000000007</v>
      </c>
      <c r="I139" s="9">
        <v>3.8705600000000002</v>
      </c>
      <c r="J139" s="9">
        <v>9.7244599999999988</v>
      </c>
      <c r="K139" s="9">
        <v>7.1233399999999998</v>
      </c>
      <c r="L139" s="9">
        <v>2.95031</v>
      </c>
      <c r="M139" s="9">
        <v>13.186390000000001</v>
      </c>
      <c r="N139" s="9">
        <v>77.216630000000009</v>
      </c>
      <c r="O139" s="9">
        <v>0</v>
      </c>
      <c r="P139" s="9" t="s">
        <v>40</v>
      </c>
      <c r="Q139" s="9" t="s">
        <v>40</v>
      </c>
      <c r="R139" s="9"/>
    </row>
    <row r="140" spans="1:18" x14ac:dyDescent="0.2">
      <c r="A140" s="1">
        <v>2008</v>
      </c>
      <c r="B140" s="1" t="s">
        <v>52</v>
      </c>
      <c r="C140" s="1" t="s">
        <v>66</v>
      </c>
      <c r="D140" s="9">
        <v>1515.0795619834712</v>
      </c>
      <c r="E140" s="9">
        <v>0.18343999999999999</v>
      </c>
      <c r="F140" s="9">
        <v>5.5299999999999995E-2</v>
      </c>
      <c r="G140" s="9">
        <v>5.0470000000000001E-2</v>
      </c>
      <c r="H140" s="9">
        <v>8.6756700000000002</v>
      </c>
      <c r="I140" s="9">
        <v>4.8125100000000005</v>
      </c>
      <c r="J140" s="9">
        <v>11.969440000000001</v>
      </c>
      <c r="K140" s="9">
        <v>7.6998199999999999</v>
      </c>
      <c r="L140" s="9">
        <v>3.3534799999999994</v>
      </c>
      <c r="M140" s="9">
        <v>16.329360000000001</v>
      </c>
      <c r="N140" s="9">
        <v>92.642870000000002</v>
      </c>
      <c r="O140" s="9">
        <v>0</v>
      </c>
      <c r="P140" s="9" t="s">
        <v>40</v>
      </c>
      <c r="Q140" s="9" t="s">
        <v>40</v>
      </c>
      <c r="R140" s="9"/>
    </row>
    <row r="141" spans="1:18" x14ac:dyDescent="0.2">
      <c r="A141" s="1">
        <v>2009</v>
      </c>
      <c r="B141" s="1" t="s">
        <v>52</v>
      </c>
      <c r="C141" s="1" t="s">
        <v>66</v>
      </c>
      <c r="D141" s="9" t="s">
        <v>40</v>
      </c>
      <c r="E141" s="9" t="s">
        <v>40</v>
      </c>
      <c r="F141" s="9" t="s">
        <v>40</v>
      </c>
      <c r="G141" s="9" t="s">
        <v>40</v>
      </c>
      <c r="H141" s="9" t="s">
        <v>40</v>
      </c>
      <c r="I141" s="9" t="s">
        <v>40</v>
      </c>
      <c r="J141" s="9" t="s">
        <v>40</v>
      </c>
      <c r="K141" s="9" t="s">
        <v>40</v>
      </c>
      <c r="L141" s="9" t="s">
        <v>40</v>
      </c>
      <c r="M141" s="9" t="s">
        <v>40</v>
      </c>
      <c r="N141" s="9" t="s">
        <v>40</v>
      </c>
      <c r="O141" s="9" t="s">
        <v>40</v>
      </c>
      <c r="P141" s="9" t="s">
        <v>40</v>
      </c>
      <c r="Q141" s="9" t="s">
        <v>40</v>
      </c>
      <c r="R141" s="9"/>
    </row>
    <row r="142" spans="1:18" x14ac:dyDescent="0.2">
      <c r="A142" s="1">
        <v>2000</v>
      </c>
      <c r="B142" s="1" t="s">
        <v>52</v>
      </c>
      <c r="C142" s="1" t="s">
        <v>67</v>
      </c>
      <c r="D142" s="9">
        <v>872.73245454545452</v>
      </c>
      <c r="E142" s="9">
        <v>0.85921000000000003</v>
      </c>
      <c r="F142" s="9">
        <v>3.7409999999999999E-2</v>
      </c>
      <c r="G142" s="9">
        <v>6.4590000000000009E-2</v>
      </c>
      <c r="H142" s="9">
        <v>3.875</v>
      </c>
      <c r="I142" s="9">
        <v>2.6194500000000001</v>
      </c>
      <c r="J142" s="9">
        <v>5.0586199999999986</v>
      </c>
      <c r="K142" s="9">
        <v>4.9237000000000002</v>
      </c>
      <c r="L142" s="9">
        <v>1.9330399999999999</v>
      </c>
      <c r="M142" s="9">
        <v>10.022949999999998</v>
      </c>
      <c r="N142" s="9">
        <v>45.060600000000001</v>
      </c>
      <c r="O142" s="9">
        <v>0</v>
      </c>
      <c r="P142" s="9" t="s">
        <v>40</v>
      </c>
      <c r="Q142" s="9" t="s">
        <v>40</v>
      </c>
      <c r="R142" s="9"/>
    </row>
    <row r="143" spans="1:18" x14ac:dyDescent="0.2">
      <c r="A143" s="1">
        <v>2001</v>
      </c>
      <c r="B143" s="1" t="s">
        <v>52</v>
      </c>
      <c r="C143" s="1" t="s">
        <v>67</v>
      </c>
      <c r="D143" s="9">
        <v>1170.2052892561983</v>
      </c>
      <c r="E143" s="9">
        <v>1.0980000000000001</v>
      </c>
      <c r="F143" s="9">
        <v>7.9980000000000009E-2</v>
      </c>
      <c r="G143" s="9">
        <v>5.1350000000000007E-2</v>
      </c>
      <c r="H143" s="9">
        <v>5.3926400000000001</v>
      </c>
      <c r="I143" s="9">
        <v>3.67387</v>
      </c>
      <c r="J143" s="9">
        <v>7.3723099999999997</v>
      </c>
      <c r="K143" s="9">
        <v>7.0083300000000008</v>
      </c>
      <c r="L143" s="9">
        <v>2.79088</v>
      </c>
      <c r="M143" s="9">
        <v>13.176670000000001</v>
      </c>
      <c r="N143" s="9">
        <v>59.248259999999995</v>
      </c>
      <c r="O143" s="9">
        <v>0</v>
      </c>
      <c r="P143" s="9" t="s">
        <v>40</v>
      </c>
      <c r="Q143" s="9" t="s">
        <v>40</v>
      </c>
      <c r="R143" s="9"/>
    </row>
    <row r="144" spans="1:18" x14ac:dyDescent="0.2">
      <c r="A144" s="1">
        <v>2002</v>
      </c>
      <c r="B144" s="1" t="s">
        <v>52</v>
      </c>
      <c r="C144" s="1" t="s">
        <v>67</v>
      </c>
      <c r="D144" s="9">
        <v>1640.1388760330578</v>
      </c>
      <c r="E144" s="9">
        <v>1.3636599999999999</v>
      </c>
      <c r="F144" s="9">
        <v>8.6199999999999999E-2</v>
      </c>
      <c r="G144" s="9">
        <v>4.7310000000000005E-2</v>
      </c>
      <c r="H144" s="9">
        <v>6.9469899999999996</v>
      </c>
      <c r="I144" s="9">
        <v>5.0066999999999995</v>
      </c>
      <c r="J144" s="9">
        <v>9.7832699999999999</v>
      </c>
      <c r="K144" s="9">
        <v>9.4078499999999998</v>
      </c>
      <c r="L144" s="9">
        <v>3.9489699999999996</v>
      </c>
      <c r="M144" s="9">
        <v>18.828520000000001</v>
      </c>
      <c r="N144" s="9">
        <v>85.078279999999992</v>
      </c>
      <c r="O144" s="9">
        <v>0</v>
      </c>
      <c r="P144" s="9" t="s">
        <v>40</v>
      </c>
      <c r="Q144" s="9" t="s">
        <v>40</v>
      </c>
      <c r="R144" s="9"/>
    </row>
    <row r="145" spans="1:18" x14ac:dyDescent="0.2">
      <c r="A145" s="1">
        <v>2003</v>
      </c>
      <c r="B145" s="1" t="s">
        <v>52</v>
      </c>
      <c r="C145" s="1" t="s">
        <v>67</v>
      </c>
      <c r="D145" s="9">
        <v>1489.0739504132232</v>
      </c>
      <c r="E145" s="9">
        <v>1.47051</v>
      </c>
      <c r="F145" s="9">
        <v>5.6960000000000011E-2</v>
      </c>
      <c r="G145" s="9">
        <v>4.4949999999999997E-2</v>
      </c>
      <c r="H145" s="9">
        <v>6.1590699999999989</v>
      </c>
      <c r="I145" s="9">
        <v>4.59375</v>
      </c>
      <c r="J145" s="9">
        <v>9.2663999999999991</v>
      </c>
      <c r="K145" s="9">
        <v>9.1908399999999997</v>
      </c>
      <c r="L145" s="9">
        <v>3.60731</v>
      </c>
      <c r="M145" s="9">
        <v>17.065069999999999</v>
      </c>
      <c r="N145" s="9">
        <v>79.267579999999995</v>
      </c>
      <c r="O145" s="9">
        <v>0</v>
      </c>
      <c r="P145" s="9" t="s">
        <v>40</v>
      </c>
      <c r="Q145" s="9" t="s">
        <v>40</v>
      </c>
      <c r="R145" s="9"/>
    </row>
    <row r="146" spans="1:18" x14ac:dyDescent="0.2">
      <c r="A146" s="1">
        <v>2004</v>
      </c>
      <c r="B146" s="1" t="s">
        <v>52</v>
      </c>
      <c r="C146" s="1" t="s">
        <v>67</v>
      </c>
      <c r="D146" s="9">
        <v>1906.420090909091</v>
      </c>
      <c r="E146" s="9">
        <v>2.1749800000000001</v>
      </c>
      <c r="F146" s="9">
        <v>0.12672</v>
      </c>
      <c r="G146" s="9">
        <v>4.8739999999999992E-2</v>
      </c>
      <c r="H146" s="9">
        <v>7.7507800000000007</v>
      </c>
      <c r="I146" s="9">
        <v>6.40022</v>
      </c>
      <c r="J146" s="9">
        <v>12.17282</v>
      </c>
      <c r="K146" s="9">
        <v>12.578910000000002</v>
      </c>
      <c r="L146" s="9">
        <v>4.7127799999999995</v>
      </c>
      <c r="M146" s="9">
        <v>20.413559999999997</v>
      </c>
      <c r="N146" s="9">
        <v>114.64116999999999</v>
      </c>
      <c r="O146" s="9">
        <v>0</v>
      </c>
      <c r="P146" s="9" t="s">
        <v>40</v>
      </c>
      <c r="Q146" s="9" t="s">
        <v>40</v>
      </c>
      <c r="R146" s="9"/>
    </row>
    <row r="147" spans="1:18" x14ac:dyDescent="0.2">
      <c r="A147" s="1">
        <v>2005</v>
      </c>
      <c r="B147" s="1" t="s">
        <v>52</v>
      </c>
      <c r="C147" s="1" t="s">
        <v>67</v>
      </c>
      <c r="D147" s="9">
        <v>1809.58626446281</v>
      </c>
      <c r="E147" s="9">
        <v>2.7486700000000002</v>
      </c>
      <c r="F147" s="9">
        <v>0.15925000000000003</v>
      </c>
      <c r="G147" s="9">
        <v>6.6640000000000005E-2</v>
      </c>
      <c r="H147" s="9">
        <v>7.5101600000000008</v>
      </c>
      <c r="I147" s="9">
        <v>6.5156700000000001</v>
      </c>
      <c r="J147" s="9">
        <v>11.219959999999999</v>
      </c>
      <c r="K147" s="9">
        <v>12.05697</v>
      </c>
      <c r="L147" s="9">
        <v>4.6535399999999987</v>
      </c>
      <c r="M147" s="9">
        <v>20.881350000000001</v>
      </c>
      <c r="N147" s="9">
        <v>100.41081999999999</v>
      </c>
      <c r="O147" s="9">
        <v>0</v>
      </c>
      <c r="P147" s="9" t="s">
        <v>40</v>
      </c>
      <c r="Q147" s="9" t="s">
        <v>40</v>
      </c>
      <c r="R147" s="9"/>
    </row>
    <row r="148" spans="1:18" x14ac:dyDescent="0.2">
      <c r="A148" s="1">
        <v>2006</v>
      </c>
      <c r="B148" s="1" t="s">
        <v>52</v>
      </c>
      <c r="C148" s="1" t="s">
        <v>67</v>
      </c>
      <c r="D148" s="9">
        <v>1131.0976859504133</v>
      </c>
      <c r="E148" s="9">
        <v>1.2921099999999999</v>
      </c>
      <c r="F148" s="9">
        <v>9.1600000000000015E-2</v>
      </c>
      <c r="G148" s="9">
        <v>1.277E-2</v>
      </c>
      <c r="H148" s="9">
        <v>5.4795299999999996</v>
      </c>
      <c r="I148" s="9">
        <v>3.6479300000000001</v>
      </c>
      <c r="J148" s="9">
        <v>7.0224800000000007</v>
      </c>
      <c r="K148" s="9">
        <v>7.3828300000000002</v>
      </c>
      <c r="L148" s="9">
        <v>2.7183699999999997</v>
      </c>
      <c r="M148" s="9">
        <v>12.558399999999999</v>
      </c>
      <c r="N148" s="9">
        <v>59.942369999999997</v>
      </c>
      <c r="O148" s="9">
        <v>0</v>
      </c>
      <c r="P148" s="9" t="s">
        <v>40</v>
      </c>
      <c r="Q148" s="9" t="s">
        <v>40</v>
      </c>
      <c r="R148" s="9"/>
    </row>
    <row r="149" spans="1:18" x14ac:dyDescent="0.2">
      <c r="A149" s="1">
        <v>2007</v>
      </c>
      <c r="B149" s="1" t="s">
        <v>52</v>
      </c>
      <c r="C149" s="1" t="s">
        <v>67</v>
      </c>
      <c r="D149" s="9">
        <v>1104.3080330578514</v>
      </c>
      <c r="E149" s="9">
        <v>1.00865</v>
      </c>
      <c r="F149" s="9">
        <v>5.4689999999999996E-2</v>
      </c>
      <c r="G149" s="9">
        <v>1.83E-2</v>
      </c>
      <c r="H149" s="9">
        <v>5.5278200000000002</v>
      </c>
      <c r="I149" s="9">
        <v>3.9594300000000002</v>
      </c>
      <c r="J149" s="9">
        <v>7.0499299999999998</v>
      </c>
      <c r="K149" s="9">
        <v>6.8636299999999997</v>
      </c>
      <c r="L149" s="9">
        <v>2.5988500000000001</v>
      </c>
      <c r="M149" s="9">
        <v>13.08708</v>
      </c>
      <c r="N149" s="9">
        <v>57.494279999999989</v>
      </c>
      <c r="O149" s="9">
        <v>0</v>
      </c>
      <c r="P149" s="9" t="s">
        <v>40</v>
      </c>
      <c r="Q149" s="9" t="s">
        <v>40</v>
      </c>
      <c r="R149" s="9"/>
    </row>
    <row r="150" spans="1:18" x14ac:dyDescent="0.2">
      <c r="A150" s="1">
        <v>2008</v>
      </c>
      <c r="B150" s="1" t="s">
        <v>52</v>
      </c>
      <c r="C150" s="1" t="s">
        <v>67</v>
      </c>
      <c r="D150" s="9">
        <v>1394.5544628099174</v>
      </c>
      <c r="E150" s="9">
        <v>1.0405199999999999</v>
      </c>
      <c r="F150" s="9">
        <v>6.1589999999999999E-2</v>
      </c>
      <c r="G150" s="9">
        <v>4.3049999999999998E-2</v>
      </c>
      <c r="H150" s="9">
        <v>7.1586500000000006</v>
      </c>
      <c r="I150" s="9">
        <v>4.9047999999999998</v>
      </c>
      <c r="J150" s="9">
        <v>8.782919999999999</v>
      </c>
      <c r="K150" s="9">
        <v>7.2987700000000002</v>
      </c>
      <c r="L150" s="9">
        <v>3.0079900000000004</v>
      </c>
      <c r="M150" s="9">
        <v>15.900739999999999</v>
      </c>
      <c r="N150" s="9">
        <v>68.902139999999989</v>
      </c>
      <c r="O150" s="9">
        <v>0</v>
      </c>
      <c r="P150" s="9" t="s">
        <v>40</v>
      </c>
      <c r="Q150" s="9" t="s">
        <v>40</v>
      </c>
      <c r="R150" s="9"/>
    </row>
    <row r="151" spans="1:18" x14ac:dyDescent="0.2">
      <c r="A151" s="1">
        <v>2009</v>
      </c>
      <c r="B151" s="1" t="s">
        <v>52</v>
      </c>
      <c r="C151" s="1" t="s">
        <v>67</v>
      </c>
      <c r="D151" s="9">
        <v>1867.5486446280993</v>
      </c>
      <c r="E151" s="9">
        <v>1.4107400000000001</v>
      </c>
      <c r="F151" s="9">
        <v>9.1240000000000016E-2</v>
      </c>
      <c r="G151" s="9">
        <v>5.969E-2</v>
      </c>
      <c r="H151" s="9">
        <v>8.4615600000000022</v>
      </c>
      <c r="I151" s="9">
        <v>6.3417599999999998</v>
      </c>
      <c r="J151" s="9">
        <v>11.643229999999999</v>
      </c>
      <c r="K151" s="9">
        <v>10.05566</v>
      </c>
      <c r="L151" s="9">
        <v>4.2638400000000001</v>
      </c>
      <c r="M151" s="9">
        <v>20.55903</v>
      </c>
      <c r="N151" s="9">
        <v>97.866470000000007</v>
      </c>
      <c r="O151" s="9">
        <v>0</v>
      </c>
      <c r="P151" s="9" t="s">
        <v>40</v>
      </c>
      <c r="Q151" s="9" t="s">
        <v>40</v>
      </c>
      <c r="R151" s="9"/>
    </row>
    <row r="152" spans="1:18" x14ac:dyDescent="0.2">
      <c r="A152" s="1">
        <v>2000</v>
      </c>
      <c r="B152" s="1" t="s">
        <v>68</v>
      </c>
      <c r="C152" s="1" t="s">
        <v>69</v>
      </c>
      <c r="D152" s="9">
        <v>630.51600000000008</v>
      </c>
      <c r="E152" s="9">
        <v>1.70348280730992</v>
      </c>
      <c r="F152" s="9">
        <v>2.9375362130400005E-2</v>
      </c>
      <c r="G152" s="9">
        <v>1.5132384E-2</v>
      </c>
      <c r="H152" s="9">
        <v>2.3770453200000001</v>
      </c>
      <c r="I152" s="9">
        <v>1.2232010400000002</v>
      </c>
      <c r="J152" s="9">
        <v>4.8612783600000009</v>
      </c>
      <c r="K152" s="9">
        <v>10.895316480000002</v>
      </c>
      <c r="L152" s="9">
        <v>1.3177784400000001</v>
      </c>
      <c r="M152" s="9">
        <v>10.420173936002229</v>
      </c>
      <c r="N152" s="9">
        <v>49.965665978577498</v>
      </c>
      <c r="O152" s="9" t="s">
        <v>40</v>
      </c>
      <c r="P152" s="9">
        <v>2.2371551892599681E-5</v>
      </c>
      <c r="Q152" s="9" t="s">
        <v>40</v>
      </c>
      <c r="R152" s="9"/>
    </row>
    <row r="153" spans="1:18" x14ac:dyDescent="0.2">
      <c r="A153" s="1">
        <v>2001</v>
      </c>
      <c r="B153" s="1" t="s">
        <v>68</v>
      </c>
      <c r="C153" s="1" t="s">
        <v>69</v>
      </c>
      <c r="D153" s="9">
        <v>695.49699999999996</v>
      </c>
      <c r="E153" s="9">
        <v>0.71485362043094991</v>
      </c>
      <c r="F153" s="9">
        <v>3.2402787931800001E-2</v>
      </c>
      <c r="G153" s="9">
        <v>1.2518946E-2</v>
      </c>
      <c r="H153" s="9">
        <v>3.56789961</v>
      </c>
      <c r="I153" s="9">
        <v>1.0641104100000001</v>
      </c>
      <c r="J153" s="9">
        <v>5.4666064199999997</v>
      </c>
      <c r="K153" s="9">
        <v>9.6326334500000002</v>
      </c>
      <c r="L153" s="9">
        <v>1.3631741199999998</v>
      </c>
      <c r="M153" s="9">
        <v>11.508006810584035</v>
      </c>
      <c r="N153" s="9">
        <v>55.198689706002327</v>
      </c>
      <c r="O153" s="9" t="s">
        <v>40</v>
      </c>
      <c r="P153" s="9">
        <v>4.0953899576884533E-5</v>
      </c>
      <c r="Q153" s="9" t="s">
        <v>40</v>
      </c>
      <c r="R153" s="9"/>
    </row>
    <row r="154" spans="1:18" x14ac:dyDescent="0.2">
      <c r="A154" s="1">
        <v>2002</v>
      </c>
      <c r="B154" s="1" t="s">
        <v>68</v>
      </c>
      <c r="C154" s="1" t="s">
        <v>69</v>
      </c>
      <c r="D154" s="9">
        <v>640.08400000000006</v>
      </c>
      <c r="E154" s="9">
        <v>0.88490949872975999</v>
      </c>
      <c r="F154" s="9">
        <v>2.4850941258000005E-2</v>
      </c>
      <c r="G154" s="9">
        <v>1.2801680000000003E-2</v>
      </c>
      <c r="H154" s="9">
        <v>3.2068208400000002</v>
      </c>
      <c r="I154" s="9">
        <v>1.0945436400000002</v>
      </c>
      <c r="J154" s="9">
        <v>4.9926552000000006</v>
      </c>
      <c r="K154" s="9">
        <v>8.4043029199999992</v>
      </c>
      <c r="L154" s="9">
        <v>1.2609654800000001</v>
      </c>
      <c r="M154" s="9">
        <v>10.379595095894258</v>
      </c>
      <c r="N154" s="9">
        <v>44.584471631709278</v>
      </c>
      <c r="O154" s="9" t="s">
        <v>40</v>
      </c>
      <c r="P154" s="9">
        <v>4.1327294153741769E-5</v>
      </c>
      <c r="Q154" s="9" t="s">
        <v>40</v>
      </c>
      <c r="R154" s="9"/>
    </row>
    <row r="155" spans="1:18" x14ac:dyDescent="0.2">
      <c r="A155" s="1">
        <v>2003</v>
      </c>
      <c r="B155" s="1" t="s">
        <v>68</v>
      </c>
      <c r="C155" s="1" t="s">
        <v>69</v>
      </c>
      <c r="D155" s="9">
        <v>1196.6639999999998</v>
      </c>
      <c r="E155" s="9">
        <v>1.4327108803223998</v>
      </c>
      <c r="F155" s="9">
        <v>4.6459881467999987E-2</v>
      </c>
      <c r="G155" s="9">
        <v>1.4359967999999996E-2</v>
      </c>
      <c r="H155" s="9">
        <v>6.3303525599999988</v>
      </c>
      <c r="I155" s="9">
        <v>1.6394296799999999</v>
      </c>
      <c r="J155" s="9">
        <v>8.4484478399999983</v>
      </c>
      <c r="K155" s="9">
        <v>15.999397679999998</v>
      </c>
      <c r="L155" s="9">
        <v>2.0941619999999994</v>
      </c>
      <c r="M155" s="9">
        <v>18.230718791382806</v>
      </c>
      <c r="N155" s="9">
        <v>77.39793852674083</v>
      </c>
      <c r="O155" s="9" t="s">
        <v>40</v>
      </c>
      <c r="P155" s="9">
        <v>8.2788921698373624E-5</v>
      </c>
      <c r="Q155" s="9" t="s">
        <v>40</v>
      </c>
      <c r="R155" s="9"/>
    </row>
    <row r="156" spans="1:18" x14ac:dyDescent="0.2">
      <c r="A156" s="1">
        <v>2004</v>
      </c>
      <c r="B156" s="1" t="s">
        <v>68</v>
      </c>
      <c r="C156" s="1" t="s">
        <v>69</v>
      </c>
      <c r="D156" s="9">
        <v>965.30600000000004</v>
      </c>
      <c r="E156" s="9">
        <v>0.73922248294398007</v>
      </c>
      <c r="F156" s="9">
        <v>3.7477522797E-2</v>
      </c>
      <c r="G156" s="9">
        <v>7.7224480000000007E-3</v>
      </c>
      <c r="H156" s="9">
        <v>4.3342239400000002</v>
      </c>
      <c r="I156" s="9">
        <v>1.2066325</v>
      </c>
      <c r="J156" s="9">
        <v>6.7667950599999998</v>
      </c>
      <c r="K156" s="9">
        <v>11.8732638</v>
      </c>
      <c r="L156" s="9">
        <v>1.6217140800000001</v>
      </c>
      <c r="M156" s="9">
        <v>14.158296028228399</v>
      </c>
      <c r="N156" s="9">
        <v>54.596050877721552</v>
      </c>
      <c r="O156" s="9" t="s">
        <v>40</v>
      </c>
      <c r="P156" s="9">
        <v>5.554756241511808E-5</v>
      </c>
      <c r="Q156" s="9" t="s">
        <v>40</v>
      </c>
      <c r="R156" s="9"/>
    </row>
    <row r="157" spans="1:18" x14ac:dyDescent="0.2">
      <c r="A157" s="1">
        <v>2005</v>
      </c>
      <c r="B157" s="1" t="s">
        <v>68</v>
      </c>
      <c r="C157" s="1" t="s">
        <v>69</v>
      </c>
      <c r="D157" s="9">
        <v>1233.163</v>
      </c>
      <c r="E157" s="9">
        <v>0.62956327819685998</v>
      </c>
      <c r="F157" s="9">
        <v>4.7876936893500005E-2</v>
      </c>
      <c r="G157" s="9">
        <v>6.1658149999999998E-3</v>
      </c>
      <c r="H157" s="9">
        <v>5.3889223100000008</v>
      </c>
      <c r="I157" s="9">
        <v>1.3934741900000001</v>
      </c>
      <c r="J157" s="9">
        <v>8.3731767700000006</v>
      </c>
      <c r="K157" s="9">
        <v>14.945935560000001</v>
      </c>
      <c r="L157" s="9">
        <v>1.9237342799999999</v>
      </c>
      <c r="M157" s="9">
        <v>17.189644928005954</v>
      </c>
      <c r="N157" s="9">
        <v>64.621770615841484</v>
      </c>
      <c r="O157" s="9" t="s">
        <v>40</v>
      </c>
      <c r="P157" s="9">
        <v>6.3244168286694279E-5</v>
      </c>
      <c r="Q157" s="9" t="s">
        <v>40</v>
      </c>
      <c r="R157" s="9"/>
    </row>
    <row r="158" spans="1:18" x14ac:dyDescent="0.2">
      <c r="A158" s="1">
        <v>2006</v>
      </c>
      <c r="B158" s="1" t="s">
        <v>68</v>
      </c>
      <c r="C158" s="1" t="s">
        <v>69</v>
      </c>
      <c r="D158" s="9">
        <v>1032.3580000000002</v>
      </c>
      <c r="E158" s="9">
        <v>2.6655511536901804</v>
      </c>
      <c r="F158" s="9">
        <v>4.0080783171000008E-2</v>
      </c>
      <c r="G158" s="9">
        <v>5.1617900000000003E-3</v>
      </c>
      <c r="H158" s="9">
        <v>4.1087848400000011</v>
      </c>
      <c r="I158" s="9">
        <v>1.7859793400000001</v>
      </c>
      <c r="J158" s="9">
        <v>6.8548571200000019</v>
      </c>
      <c r="K158" s="9">
        <v>13.255476720000001</v>
      </c>
      <c r="L158" s="9">
        <v>1.7240378600000001</v>
      </c>
      <c r="M158" s="9">
        <v>13.291252138651153</v>
      </c>
      <c r="N158" s="9">
        <v>54.884472955642053</v>
      </c>
      <c r="O158" s="9" t="s">
        <v>40</v>
      </c>
      <c r="P158" s="9">
        <v>5.5440907123720172E-5</v>
      </c>
      <c r="Q158" s="9" t="s">
        <v>40</v>
      </c>
      <c r="R158" s="9"/>
    </row>
    <row r="159" spans="1:18" x14ac:dyDescent="0.2">
      <c r="A159" s="1">
        <v>2007</v>
      </c>
      <c r="B159" s="1" t="s">
        <v>68</v>
      </c>
      <c r="C159" s="1" t="s">
        <v>69</v>
      </c>
      <c r="D159" s="1">
        <v>1087.23</v>
      </c>
      <c r="E159" s="9">
        <v>1.6234291889990999</v>
      </c>
      <c r="F159" s="9">
        <v>4.2211161135000001E-2</v>
      </c>
      <c r="G159" s="9">
        <v>8.6978400000000001E-3</v>
      </c>
      <c r="H159" s="9">
        <v>3.9031556999999997</v>
      </c>
      <c r="I159" s="9">
        <v>1.5329942999999999</v>
      </c>
      <c r="J159" s="9">
        <v>7.110484200000001</v>
      </c>
      <c r="K159" s="9">
        <v>13.351184399999999</v>
      </c>
      <c r="L159" s="9">
        <v>1.8048018000000001</v>
      </c>
      <c r="M159" s="9">
        <v>14.153764483791269</v>
      </c>
      <c r="N159" s="9">
        <v>57.039717226480569</v>
      </c>
      <c r="O159" s="9" t="s">
        <v>40</v>
      </c>
      <c r="P159" s="9">
        <v>4.9695999239498028E-5</v>
      </c>
      <c r="Q159" s="9" t="s">
        <v>40</v>
      </c>
      <c r="R159" s="9"/>
    </row>
    <row r="160" spans="1:18" x14ac:dyDescent="0.2">
      <c r="A160" s="1">
        <v>2008</v>
      </c>
      <c r="B160" s="1" t="s">
        <v>68</v>
      </c>
      <c r="C160" s="1" t="s">
        <v>69</v>
      </c>
      <c r="D160" s="1">
        <v>1154.08</v>
      </c>
      <c r="E160" s="9">
        <v>1.0402058069424001</v>
      </c>
      <c r="F160" s="9">
        <v>4.4806578959999996E-2</v>
      </c>
      <c r="G160" s="9">
        <v>6.9244799999999985E-3</v>
      </c>
      <c r="H160" s="9">
        <v>3.6353519999999997</v>
      </c>
      <c r="I160" s="9">
        <v>1.0386719999999998</v>
      </c>
      <c r="J160" s="9">
        <v>6.6128783999999996</v>
      </c>
      <c r="K160" s="9">
        <v>13.525817599999998</v>
      </c>
      <c r="L160" s="9">
        <v>1.7657423999999997</v>
      </c>
      <c r="M160" s="9">
        <v>14.168816312977718</v>
      </c>
      <c r="N160" s="9">
        <v>58.929226469942392</v>
      </c>
      <c r="O160" s="9" t="s">
        <v>40</v>
      </c>
      <c r="P160" s="9">
        <v>4.701494310081704E-5</v>
      </c>
      <c r="Q160" s="9" t="s">
        <v>40</v>
      </c>
      <c r="R160" s="9"/>
    </row>
    <row r="161" spans="1:18" x14ac:dyDescent="0.2">
      <c r="A161" s="1">
        <v>2009</v>
      </c>
      <c r="B161" s="1" t="s">
        <v>68</v>
      </c>
      <c r="C161" s="1" t="s">
        <v>69</v>
      </c>
      <c r="D161" s="1">
        <v>1236.5999999999999</v>
      </c>
      <c r="E161" s="9">
        <v>0.62014419104399987</v>
      </c>
      <c r="F161" s="9">
        <v>4.8010376699999996E-2</v>
      </c>
      <c r="G161" s="9">
        <v>6.1829999999999993E-3</v>
      </c>
      <c r="H161" s="9">
        <v>4.2415380000000003</v>
      </c>
      <c r="I161" s="9">
        <v>1.384992</v>
      </c>
      <c r="J161" s="9">
        <v>6.9002279999999994</v>
      </c>
      <c r="K161" s="9">
        <v>13.701528000000001</v>
      </c>
      <c r="L161" s="9">
        <v>1.8054359999999996</v>
      </c>
      <c r="M161" s="9">
        <v>14.038535495259305</v>
      </c>
      <c r="N161" s="9">
        <v>61.359977165366878</v>
      </c>
      <c r="O161" s="9" t="s">
        <v>40</v>
      </c>
      <c r="P161" s="9">
        <v>4.1901468348173738E-5</v>
      </c>
      <c r="Q161" s="9" t="s">
        <v>40</v>
      </c>
      <c r="R161" s="9"/>
    </row>
    <row r="162" spans="1:18" x14ac:dyDescent="0.2">
      <c r="A162" s="1">
        <v>2000</v>
      </c>
      <c r="B162" s="1" t="s">
        <v>68</v>
      </c>
      <c r="C162" s="1" t="s">
        <v>70</v>
      </c>
      <c r="D162" s="9">
        <v>694.72400000000005</v>
      </c>
      <c r="E162" s="9">
        <v>0.84902412478548017</v>
      </c>
      <c r="F162" s="9">
        <v>2.6972311937999999E-2</v>
      </c>
      <c r="G162" s="9">
        <v>1.3199756E-2</v>
      </c>
      <c r="H162" s="9">
        <v>2.5496370800000001</v>
      </c>
      <c r="I162" s="9">
        <v>1.1601890800000001</v>
      </c>
      <c r="J162" s="9">
        <v>4.7449649200000001</v>
      </c>
      <c r="K162" s="9">
        <v>7.2529185600000003</v>
      </c>
      <c r="L162" s="9">
        <v>1.3616590400000002</v>
      </c>
      <c r="M162" s="9">
        <v>9.851054929406466</v>
      </c>
      <c r="N162" s="9">
        <v>33.567907466686513</v>
      </c>
      <c r="O162" s="9" t="s">
        <v>40</v>
      </c>
      <c r="P162" s="9">
        <v>3.4818679969447289E-5</v>
      </c>
      <c r="Q162" s="9" t="s">
        <v>40</v>
      </c>
      <c r="R162" s="9"/>
    </row>
    <row r="163" spans="1:18" x14ac:dyDescent="0.2">
      <c r="A163" s="1">
        <v>2001</v>
      </c>
      <c r="B163" s="1" t="s">
        <v>68</v>
      </c>
      <c r="C163" s="1" t="s">
        <v>70</v>
      </c>
      <c r="D163" s="9">
        <v>790.17899999999997</v>
      </c>
      <c r="E163" s="9">
        <v>0.42304278538431001</v>
      </c>
      <c r="F163" s="9">
        <v>3.0678304585499999E-2</v>
      </c>
      <c r="G163" s="9">
        <v>7.1116110000000003E-3</v>
      </c>
      <c r="H163" s="9">
        <v>3.76125204</v>
      </c>
      <c r="I163" s="9">
        <v>1.06674165</v>
      </c>
      <c r="J163" s="9">
        <v>5.8236192299999994</v>
      </c>
      <c r="K163" s="9">
        <v>7.7595577799999997</v>
      </c>
      <c r="L163" s="9">
        <v>1.43812578</v>
      </c>
      <c r="M163" s="9">
        <v>11.009405261887919</v>
      </c>
      <c r="N163" s="9">
        <v>37.428556758163339</v>
      </c>
      <c r="O163" s="9" t="s">
        <v>40</v>
      </c>
      <c r="P163" s="9">
        <v>4.4435030599758429E-5</v>
      </c>
      <c r="Q163" s="9" t="s">
        <v>40</v>
      </c>
      <c r="R163" s="9"/>
    </row>
    <row r="164" spans="1:18" x14ac:dyDescent="0.2">
      <c r="A164" s="1">
        <v>2002</v>
      </c>
      <c r="B164" s="1" t="s">
        <v>68</v>
      </c>
      <c r="C164" s="1" t="s">
        <v>70</v>
      </c>
      <c r="D164" s="9">
        <v>723.93200000000013</v>
      </c>
      <c r="E164" s="9">
        <v>0.73590330151800021</v>
      </c>
      <c r="F164" s="9">
        <v>2.8106297934000005E-2</v>
      </c>
      <c r="G164" s="9">
        <v>7.2393200000000013E-3</v>
      </c>
      <c r="H164" s="9">
        <v>3.3373265200000009</v>
      </c>
      <c r="I164" s="9">
        <v>0.95559024000000026</v>
      </c>
      <c r="J164" s="9">
        <v>5.4367293200000004</v>
      </c>
      <c r="K164" s="9">
        <v>6.971465160000001</v>
      </c>
      <c r="L164" s="9">
        <v>1.31755624</v>
      </c>
      <c r="M164" s="9">
        <v>9.8834145663149933</v>
      </c>
      <c r="N164" s="9">
        <v>34.384847615369232</v>
      </c>
      <c r="O164" s="9" t="s">
        <v>40</v>
      </c>
      <c r="P164" s="9">
        <v>3.9783022389349735E-5</v>
      </c>
      <c r="Q164" s="9" t="s">
        <v>40</v>
      </c>
      <c r="R164" s="9"/>
    </row>
    <row r="165" spans="1:18" x14ac:dyDescent="0.2">
      <c r="A165" s="1">
        <v>2003</v>
      </c>
      <c r="B165" s="1" t="s">
        <v>68</v>
      </c>
      <c r="C165" s="1" t="s">
        <v>70</v>
      </c>
      <c r="D165" s="9">
        <v>1241.894</v>
      </c>
      <c r="E165" s="9">
        <v>0.97066884605627979</v>
      </c>
      <c r="F165" s="9">
        <v>4.8215913603000003E-2</v>
      </c>
      <c r="G165" s="9">
        <v>1.241894E-2</v>
      </c>
      <c r="H165" s="9">
        <v>5.9114154399999999</v>
      </c>
      <c r="I165" s="9">
        <v>1.4157591600000001</v>
      </c>
      <c r="J165" s="9">
        <v>8.9292178599999996</v>
      </c>
      <c r="K165" s="9">
        <v>11.487519500000001</v>
      </c>
      <c r="L165" s="9">
        <v>2.0988008599999999</v>
      </c>
      <c r="M165" s="9">
        <v>15.935064958000744</v>
      </c>
      <c r="N165" s="9">
        <v>57.705970147366749</v>
      </c>
      <c r="O165" s="9" t="s">
        <v>40</v>
      </c>
      <c r="P165" s="9">
        <v>6.9836831770594241E-5</v>
      </c>
      <c r="Q165" s="9" t="s">
        <v>40</v>
      </c>
      <c r="R165" s="9"/>
    </row>
    <row r="166" spans="1:18" x14ac:dyDescent="0.2">
      <c r="A166" s="1">
        <v>2004</v>
      </c>
      <c r="B166" s="1" t="s">
        <v>68</v>
      </c>
      <c r="C166" s="1" t="s">
        <v>70</v>
      </c>
      <c r="D166" s="9">
        <v>1042.28</v>
      </c>
      <c r="E166" s="9">
        <v>0.47089585032000003</v>
      </c>
      <c r="F166" s="9">
        <v>4.0465999859999997E-2</v>
      </c>
      <c r="G166" s="9">
        <v>8.3382400000000002E-3</v>
      </c>
      <c r="H166" s="9">
        <v>4.3984215999999998</v>
      </c>
      <c r="I166" s="9">
        <v>1.2507360000000001</v>
      </c>
      <c r="J166" s="9">
        <v>7.5982211999999993</v>
      </c>
      <c r="K166" s="9">
        <v>9.0782588000000004</v>
      </c>
      <c r="L166" s="9">
        <v>1.719762</v>
      </c>
      <c r="M166" s="9">
        <v>13.175455537096628</v>
      </c>
      <c r="N166" s="9">
        <v>46.886247132722723</v>
      </c>
      <c r="O166" s="9" t="s">
        <v>40</v>
      </c>
      <c r="P166" s="9">
        <v>4.875109830608206E-5</v>
      </c>
      <c r="Q166" s="9" t="s">
        <v>40</v>
      </c>
      <c r="R166" s="9"/>
    </row>
    <row r="167" spans="1:18" x14ac:dyDescent="0.2">
      <c r="A167" s="1">
        <v>2005</v>
      </c>
      <c r="B167" s="1" t="s">
        <v>68</v>
      </c>
      <c r="C167" s="1" t="s">
        <v>70</v>
      </c>
      <c r="D167" s="9">
        <v>1322.6220000000003</v>
      </c>
      <c r="E167" s="9">
        <v>0.37944595425618011</v>
      </c>
      <c r="F167" s="9">
        <v>5.1350137839000005E-2</v>
      </c>
      <c r="G167" s="9">
        <v>6.6131100000000019E-3</v>
      </c>
      <c r="H167" s="9">
        <v>5.3962977600000013</v>
      </c>
      <c r="I167" s="9">
        <v>1.2961695600000005</v>
      </c>
      <c r="J167" s="9">
        <v>9.1922229000000009</v>
      </c>
      <c r="K167" s="9">
        <v>11.308418100000001</v>
      </c>
      <c r="L167" s="9">
        <v>2.0765165400000005</v>
      </c>
      <c r="M167" s="9">
        <v>15.82303080636731</v>
      </c>
      <c r="N167" s="9">
        <v>56.438288749481842</v>
      </c>
      <c r="O167" s="9" t="s">
        <v>40</v>
      </c>
      <c r="P167" s="9">
        <v>5.513606177043021E-5</v>
      </c>
      <c r="Q167" s="9" t="s">
        <v>40</v>
      </c>
      <c r="R167" s="9"/>
    </row>
    <row r="168" spans="1:18" x14ac:dyDescent="0.2">
      <c r="A168" s="1">
        <v>2006</v>
      </c>
      <c r="B168" s="1" t="s">
        <v>68</v>
      </c>
      <c r="C168" s="1" t="s">
        <v>70</v>
      </c>
      <c r="D168" s="9">
        <v>1040.9869999999999</v>
      </c>
      <c r="E168" s="9">
        <v>0.75955336429496978</v>
      </c>
      <c r="F168" s="9">
        <v>4.0415799781499999E-2</v>
      </c>
      <c r="G168" s="9">
        <v>5.2049349999999991E-3</v>
      </c>
      <c r="H168" s="9">
        <v>3.8620617699999995</v>
      </c>
      <c r="I168" s="9">
        <v>1.1659054399999997</v>
      </c>
      <c r="J168" s="9">
        <v>7.0266622499999993</v>
      </c>
      <c r="K168" s="9">
        <v>8.4736341799999977</v>
      </c>
      <c r="L168" s="9">
        <v>1.6135298499999999</v>
      </c>
      <c r="M168" s="9">
        <v>11.810883912401227</v>
      </c>
      <c r="N168" s="9">
        <v>43.888950604835365</v>
      </c>
      <c r="O168" s="9" t="s">
        <v>40</v>
      </c>
      <c r="P168" s="9">
        <v>4.3395560889063392E-5</v>
      </c>
      <c r="Q168" s="9" t="s">
        <v>40</v>
      </c>
      <c r="R168" s="9"/>
    </row>
    <row r="169" spans="1:18" x14ac:dyDescent="0.2">
      <c r="A169" s="1">
        <v>2007</v>
      </c>
      <c r="B169" s="1" t="s">
        <v>68</v>
      </c>
      <c r="C169" s="1" t="s">
        <v>70</v>
      </c>
      <c r="D169" s="1">
        <v>1120.8</v>
      </c>
      <c r="E169" s="9">
        <v>0.21520755395999999</v>
      </c>
      <c r="F169" s="9">
        <v>4.3514499599999999E-2</v>
      </c>
      <c r="G169" s="9">
        <v>5.6040000000000005E-3</v>
      </c>
      <c r="H169" s="9">
        <v>3.4632719999999999</v>
      </c>
      <c r="I169" s="9">
        <v>0.97509599999999996</v>
      </c>
      <c r="J169" s="9">
        <v>7.3188239999999993</v>
      </c>
      <c r="K169" s="9">
        <v>8.6413679999999999</v>
      </c>
      <c r="L169" s="9">
        <v>1.7036159999999998</v>
      </c>
      <c r="M169" s="9">
        <v>12.776289988926122</v>
      </c>
      <c r="N169" s="9">
        <v>48.97083549923137</v>
      </c>
      <c r="O169" s="9" t="s">
        <v>40</v>
      </c>
      <c r="P169" s="9">
        <v>4.781103246728241E-5</v>
      </c>
      <c r="Q169" s="9" t="s">
        <v>40</v>
      </c>
      <c r="R169" s="9"/>
    </row>
    <row r="170" spans="1:18" x14ac:dyDescent="0.2">
      <c r="A170" s="1">
        <v>2008</v>
      </c>
      <c r="B170" s="1" t="s">
        <v>68</v>
      </c>
      <c r="C170" s="1" t="s">
        <v>70</v>
      </c>
      <c r="D170" s="1">
        <v>1201.28</v>
      </c>
      <c r="E170" s="9">
        <v>0.11668718570879998</v>
      </c>
      <c r="F170" s="9">
        <v>4.6639095360000001E-2</v>
      </c>
      <c r="G170" s="9">
        <v>8.40896E-3</v>
      </c>
      <c r="H170" s="9">
        <v>3.2554688000000001</v>
      </c>
      <c r="I170" s="9">
        <v>0.66070399999999996</v>
      </c>
      <c r="J170" s="9">
        <v>7.3758591999999998</v>
      </c>
      <c r="K170" s="9">
        <v>8.7573311999999994</v>
      </c>
      <c r="L170" s="9">
        <v>1.7178303999999998</v>
      </c>
      <c r="M170" s="9">
        <v>12.987965457937108</v>
      </c>
      <c r="N170" s="9">
        <v>55.073102091486334</v>
      </c>
      <c r="O170" s="9" t="s">
        <v>40</v>
      </c>
      <c r="P170" s="9">
        <v>4.6735215177872867E-5</v>
      </c>
      <c r="Q170" s="9" t="s">
        <v>40</v>
      </c>
      <c r="R170" s="9"/>
    </row>
    <row r="171" spans="1:18" x14ac:dyDescent="0.2">
      <c r="A171" s="1">
        <v>2009</v>
      </c>
      <c r="B171" s="1" t="s">
        <v>68</v>
      </c>
      <c r="C171" s="1" t="s">
        <v>70</v>
      </c>
      <c r="D171" s="1">
        <v>1145.18</v>
      </c>
      <c r="E171" s="9">
        <v>6.7260108879599989E-2</v>
      </c>
      <c r="F171" s="9">
        <v>4.4461040910000006E-2</v>
      </c>
      <c r="G171" s="9">
        <v>5.7259000000000008E-3</v>
      </c>
      <c r="H171" s="9">
        <v>3.3782809999999999</v>
      </c>
      <c r="I171" s="9">
        <v>0.75581880000000012</v>
      </c>
      <c r="J171" s="9">
        <v>7.0199534000000003</v>
      </c>
      <c r="K171" s="9">
        <v>7.9017419999999996</v>
      </c>
      <c r="L171" s="9">
        <v>1.5803484000000003</v>
      </c>
      <c r="M171" s="9">
        <v>11.460176689578615</v>
      </c>
      <c r="N171" s="9">
        <v>53.062994447088926</v>
      </c>
      <c r="O171" s="9" t="s">
        <v>40</v>
      </c>
      <c r="P171" s="9">
        <v>3.9707610640122978E-5</v>
      </c>
      <c r="Q171" s="9" t="s">
        <v>40</v>
      </c>
      <c r="R171" s="9"/>
    </row>
    <row r="172" spans="1:18" x14ac:dyDescent="0.2">
      <c r="A172" s="1">
        <v>2000</v>
      </c>
      <c r="B172" s="1" t="s">
        <v>68</v>
      </c>
      <c r="C172" s="1" t="s">
        <v>71</v>
      </c>
      <c r="D172" s="9">
        <v>613.57299999999998</v>
      </c>
      <c r="E172" s="9">
        <v>0.85380248788295987</v>
      </c>
      <c r="F172" s="9">
        <v>2.3821664938499999E-2</v>
      </c>
      <c r="G172" s="9">
        <v>1.2271460000000001E-2</v>
      </c>
      <c r="H172" s="9">
        <v>2.3990704300000001</v>
      </c>
      <c r="I172" s="9">
        <v>0.90808803999999999</v>
      </c>
      <c r="J172" s="9">
        <v>5.7123646299999997</v>
      </c>
      <c r="K172" s="9">
        <v>5.4362567799999999</v>
      </c>
      <c r="L172" s="9">
        <v>1.5032538499999999</v>
      </c>
      <c r="M172" s="9">
        <v>8.7966100217652521</v>
      </c>
      <c r="N172" s="9">
        <v>32.190088957997261</v>
      </c>
      <c r="O172" s="9" t="s">
        <v>40</v>
      </c>
      <c r="P172" s="9">
        <v>3.2200768780783333E-5</v>
      </c>
      <c r="Q172" s="9" t="s">
        <v>40</v>
      </c>
      <c r="R172" s="9"/>
    </row>
    <row r="173" spans="1:18" x14ac:dyDescent="0.2">
      <c r="A173" s="1">
        <v>2001</v>
      </c>
      <c r="B173" s="1" t="s">
        <v>68</v>
      </c>
      <c r="C173" s="1" t="s">
        <v>71</v>
      </c>
      <c r="D173" s="9">
        <v>708.18499999999995</v>
      </c>
      <c r="E173" s="9">
        <v>0.40474147337084992</v>
      </c>
      <c r="F173" s="9">
        <v>2.7494928532499997E-2</v>
      </c>
      <c r="G173" s="9">
        <v>1.1330959999999999E-2</v>
      </c>
      <c r="H173" s="9">
        <v>3.6471527499999996</v>
      </c>
      <c r="I173" s="9">
        <v>0.94188604999999992</v>
      </c>
      <c r="J173" s="9">
        <v>6.5719568000000006</v>
      </c>
      <c r="K173" s="9">
        <v>6.0408180499999995</v>
      </c>
      <c r="L173" s="9">
        <v>1.59341625</v>
      </c>
      <c r="M173" s="9">
        <v>10.039565444235363</v>
      </c>
      <c r="N173" s="9">
        <v>35.047898600492346</v>
      </c>
      <c r="O173" s="9" t="s">
        <v>40</v>
      </c>
      <c r="P173" s="9">
        <v>4.5724264018890664E-5</v>
      </c>
      <c r="Q173" s="9" t="s">
        <v>40</v>
      </c>
      <c r="R173" s="9"/>
    </row>
    <row r="174" spans="1:18" x14ac:dyDescent="0.2">
      <c r="A174" s="1">
        <v>2002</v>
      </c>
      <c r="B174" s="1" t="s">
        <v>68</v>
      </c>
      <c r="C174" s="1" t="s">
        <v>71</v>
      </c>
      <c r="D174" s="9">
        <v>593.072</v>
      </c>
      <c r="E174" s="9">
        <v>0.3751249196352</v>
      </c>
      <c r="F174" s="9">
        <v>2.3025723864000001E-2</v>
      </c>
      <c r="G174" s="9">
        <v>8.8960800000000007E-3</v>
      </c>
      <c r="H174" s="9">
        <v>3.01280576</v>
      </c>
      <c r="I174" s="9">
        <v>0.78878576000000011</v>
      </c>
      <c r="J174" s="9">
        <v>5.6579068799999996</v>
      </c>
      <c r="K174" s="9">
        <v>5.0055276799999993</v>
      </c>
      <c r="L174" s="9">
        <v>1.3344120000000002</v>
      </c>
      <c r="M174" s="9">
        <v>8.4433032270330735</v>
      </c>
      <c r="N174" s="9">
        <v>28.917519116964193</v>
      </c>
      <c r="O174" s="9" t="s">
        <v>40</v>
      </c>
      <c r="P174" s="9">
        <v>3.492266843690493E-5</v>
      </c>
      <c r="Q174" s="9" t="s">
        <v>40</v>
      </c>
      <c r="R174" s="9"/>
    </row>
    <row r="175" spans="1:18" x14ac:dyDescent="0.2">
      <c r="A175" s="1">
        <v>2003</v>
      </c>
      <c r="B175" s="1" t="s">
        <v>68</v>
      </c>
      <c r="C175" s="1" t="s">
        <v>71</v>
      </c>
      <c r="D175" s="9">
        <v>1126.5070000000001</v>
      </c>
      <c r="E175" s="9">
        <v>0.42497250147093008</v>
      </c>
      <c r="F175" s="9">
        <v>5.2483285225800008E-2</v>
      </c>
      <c r="G175" s="9">
        <v>1.1265070000000002E-2</v>
      </c>
      <c r="H175" s="9">
        <v>5.8691014700000004</v>
      </c>
      <c r="I175" s="9">
        <v>1.1265070000000001</v>
      </c>
      <c r="J175" s="9">
        <v>10.149828070000002</v>
      </c>
      <c r="K175" s="9">
        <v>8.8768751600000009</v>
      </c>
      <c r="L175" s="9">
        <v>2.2642790700000002</v>
      </c>
      <c r="M175" s="9">
        <v>15.074950032339324</v>
      </c>
      <c r="N175" s="9">
        <v>53.08877966811783</v>
      </c>
      <c r="O175" s="9" t="s">
        <v>40</v>
      </c>
      <c r="P175" s="9">
        <v>7.6161220435989508E-5</v>
      </c>
      <c r="Q175" s="9" t="s">
        <v>40</v>
      </c>
      <c r="R175" s="9"/>
    </row>
    <row r="176" spans="1:18" x14ac:dyDescent="0.2">
      <c r="A176" s="1">
        <v>2004</v>
      </c>
      <c r="B176" s="1" t="s">
        <v>68</v>
      </c>
      <c r="C176" s="1" t="s">
        <v>71</v>
      </c>
      <c r="D176" s="9">
        <v>928.55299999999988</v>
      </c>
      <c r="E176" s="9">
        <v>0.38805107352584989</v>
      </c>
      <c r="F176" s="9">
        <v>3.6050605948499993E-2</v>
      </c>
      <c r="G176" s="9">
        <v>8.3569769999999981E-3</v>
      </c>
      <c r="H176" s="9">
        <v>4.1784884999999994</v>
      </c>
      <c r="I176" s="9">
        <v>0.95640958999999981</v>
      </c>
      <c r="J176" s="9">
        <v>8.8212534999999974</v>
      </c>
      <c r="K176" s="9">
        <v>7.1312870400000001</v>
      </c>
      <c r="L176" s="9">
        <v>2.0056744799999997</v>
      </c>
      <c r="M176" s="9">
        <v>12.348436066368579</v>
      </c>
      <c r="N176" s="9">
        <v>44.252549815658178</v>
      </c>
      <c r="O176" s="9" t="s">
        <v>40</v>
      </c>
      <c r="P176" s="9">
        <v>4.5478559206102838E-5</v>
      </c>
      <c r="Q176" s="9" t="s">
        <v>40</v>
      </c>
      <c r="R176" s="9"/>
    </row>
    <row r="177" spans="1:18" x14ac:dyDescent="0.2">
      <c r="A177" s="1">
        <v>2005</v>
      </c>
      <c r="B177" s="1" t="s">
        <v>68</v>
      </c>
      <c r="C177" s="1" t="s">
        <v>71</v>
      </c>
      <c r="D177" s="9">
        <v>1185.3589999999997</v>
      </c>
      <c r="E177" s="9">
        <v>0.23295906656000992</v>
      </c>
      <c r="F177" s="9">
        <v>4.6020970495499983E-2</v>
      </c>
      <c r="G177" s="9">
        <v>5.9267949999999995E-3</v>
      </c>
      <c r="H177" s="9">
        <v>5.2748475499999987</v>
      </c>
      <c r="I177" s="9">
        <v>1.1142374599999996</v>
      </c>
      <c r="J177" s="9">
        <v>10.668230999999999</v>
      </c>
      <c r="K177" s="9">
        <v>8.7360958299999982</v>
      </c>
      <c r="L177" s="9">
        <v>2.3944251799999994</v>
      </c>
      <c r="M177" s="9">
        <v>14.901025142020435</v>
      </c>
      <c r="N177" s="9">
        <v>54.034632395614452</v>
      </c>
      <c r="O177" s="9" t="s">
        <v>40</v>
      </c>
      <c r="P177" s="9">
        <v>5.2948041610847318E-5</v>
      </c>
      <c r="Q177" s="9" t="s">
        <v>40</v>
      </c>
      <c r="R177" s="9"/>
    </row>
    <row r="178" spans="1:18" x14ac:dyDescent="0.2">
      <c r="A178" s="1">
        <v>2006</v>
      </c>
      <c r="B178" s="1" t="s">
        <v>68</v>
      </c>
      <c r="C178" s="1" t="s">
        <v>71</v>
      </c>
      <c r="D178" s="9">
        <v>940.37300000000005</v>
      </c>
      <c r="E178" s="9">
        <v>0.84546120953238002</v>
      </c>
      <c r="F178" s="9">
        <v>3.6509511538500003E-2</v>
      </c>
      <c r="G178" s="9">
        <v>4.7018650000000004E-3</v>
      </c>
      <c r="H178" s="9">
        <v>3.6956658900000003</v>
      </c>
      <c r="I178" s="9">
        <v>1.18486998</v>
      </c>
      <c r="J178" s="9">
        <v>8.1530339099999996</v>
      </c>
      <c r="K178" s="9">
        <v>6.8177042500000002</v>
      </c>
      <c r="L178" s="9">
        <v>1.9653795700000001</v>
      </c>
      <c r="M178" s="9">
        <v>11.21237286497982</v>
      </c>
      <c r="N178" s="9">
        <v>43.008163282143258</v>
      </c>
      <c r="O178" s="9" t="s">
        <v>40</v>
      </c>
      <c r="P178" s="9">
        <v>4.3984549801766618E-5</v>
      </c>
      <c r="Q178" s="9" t="s">
        <v>40</v>
      </c>
      <c r="R178" s="9"/>
    </row>
    <row r="179" spans="1:18" x14ac:dyDescent="0.2">
      <c r="A179" s="1">
        <v>2007</v>
      </c>
      <c r="B179" s="1" t="s">
        <v>68</v>
      </c>
      <c r="C179" s="1" t="s">
        <v>71</v>
      </c>
      <c r="D179" s="1">
        <v>1020.28</v>
      </c>
      <c r="E179" s="9">
        <v>0.67069153627559985</v>
      </c>
      <c r="F179" s="9">
        <v>3.9611860859999994E-2</v>
      </c>
      <c r="G179" s="9">
        <v>5.1014000000000007E-3</v>
      </c>
      <c r="H179" s="9">
        <v>3.6117911999999994</v>
      </c>
      <c r="I179" s="9">
        <v>1.1835248</v>
      </c>
      <c r="J179" s="9">
        <v>8.9580584000000005</v>
      </c>
      <c r="K179" s="9">
        <v>7.4378411999999994</v>
      </c>
      <c r="L179" s="9">
        <v>2.2242104</v>
      </c>
      <c r="M179" s="9">
        <v>12.294546269278628</v>
      </c>
      <c r="N179" s="9">
        <v>49.727267154762913</v>
      </c>
      <c r="O179" s="9" t="s">
        <v>40</v>
      </c>
      <c r="P179" s="9">
        <v>4.2532349456711376E-5</v>
      </c>
      <c r="Q179" s="9" t="s">
        <v>40</v>
      </c>
      <c r="R179" s="9"/>
    </row>
    <row r="180" spans="1:18" x14ac:dyDescent="0.2">
      <c r="A180" s="1">
        <v>2008</v>
      </c>
      <c r="B180" s="1" t="s">
        <v>68</v>
      </c>
      <c r="C180" s="1" t="s">
        <v>71</v>
      </c>
      <c r="D180" s="1">
        <v>1035.27</v>
      </c>
      <c r="E180" s="9">
        <v>0.35313522465689995</v>
      </c>
      <c r="F180" s="9">
        <v>4.0193840114999997E-2</v>
      </c>
      <c r="G180" s="9">
        <v>5.1763499999999997E-3</v>
      </c>
      <c r="H180" s="9">
        <v>3.3025112999999999</v>
      </c>
      <c r="I180" s="9">
        <v>0.83856870000000006</v>
      </c>
      <c r="J180" s="9">
        <v>8.5513302000000007</v>
      </c>
      <c r="K180" s="9">
        <v>7.2675953999999994</v>
      </c>
      <c r="L180" s="9">
        <v>2.1430088999999999</v>
      </c>
      <c r="M180" s="9">
        <v>11.939540450809243</v>
      </c>
      <c r="N180" s="9">
        <v>52.261409677271651</v>
      </c>
      <c r="O180" s="9" t="s">
        <v>40</v>
      </c>
      <c r="P180" s="9">
        <v>3.6732765747184323E-5</v>
      </c>
      <c r="Q180" s="9" t="s">
        <v>40</v>
      </c>
      <c r="R180" s="9"/>
    </row>
    <row r="181" spans="1:18" x14ac:dyDescent="0.2">
      <c r="A181" s="1">
        <v>2009</v>
      </c>
      <c r="B181" s="1" t="s">
        <v>68</v>
      </c>
      <c r="C181" s="1" t="s">
        <v>71</v>
      </c>
      <c r="D181" s="1">
        <v>1089.29</v>
      </c>
      <c r="E181" s="9">
        <v>0.22392128224829996</v>
      </c>
      <c r="F181" s="9">
        <v>4.2291139604999993E-2</v>
      </c>
      <c r="G181" s="9">
        <v>5.4464500000000002E-3</v>
      </c>
      <c r="H181" s="9">
        <v>3.6600144000000001</v>
      </c>
      <c r="I181" s="9">
        <v>1.0675042000000001</v>
      </c>
      <c r="J181" s="9">
        <v>8.9212850999999986</v>
      </c>
      <c r="K181" s="9">
        <v>7.4398507000000009</v>
      </c>
      <c r="L181" s="9">
        <v>2.1894729000000002</v>
      </c>
      <c r="M181" s="9">
        <v>11.631713246446385</v>
      </c>
      <c r="N181" s="9">
        <v>54.759363007822905</v>
      </c>
      <c r="O181" s="9" t="s">
        <v>40</v>
      </c>
      <c r="P181" s="9">
        <v>3.1415466760407733E-5</v>
      </c>
      <c r="Q181" s="9" t="s">
        <v>40</v>
      </c>
      <c r="R181" s="9"/>
    </row>
    <row r="182" spans="1:18" x14ac:dyDescent="0.2">
      <c r="A182" s="1">
        <v>2000</v>
      </c>
      <c r="B182" s="1" t="s">
        <v>68</v>
      </c>
      <c r="C182" s="1" t="s">
        <v>72</v>
      </c>
      <c r="D182" s="9">
        <v>677.25099999999998</v>
      </c>
      <c r="E182" s="9">
        <v>2.6252907105625201</v>
      </c>
      <c r="F182" s="9">
        <v>2.6293931449499999E-2</v>
      </c>
      <c r="G182" s="9">
        <v>1.3545019999999998E-2</v>
      </c>
      <c r="H182" s="9">
        <v>2.6683689400000001</v>
      </c>
      <c r="I182" s="9">
        <v>1.8963028</v>
      </c>
      <c r="J182" s="9">
        <v>6.39324944</v>
      </c>
      <c r="K182" s="9">
        <v>10.15199249</v>
      </c>
      <c r="L182" s="9">
        <v>2.0317530000000001</v>
      </c>
      <c r="M182" s="9">
        <v>9.8994377826442204</v>
      </c>
      <c r="N182" s="9">
        <v>40.623152579555061</v>
      </c>
      <c r="O182" s="9" t="s">
        <v>40</v>
      </c>
      <c r="P182" s="9">
        <v>1.3205342050307352E-5</v>
      </c>
      <c r="Q182" s="9" t="s">
        <v>40</v>
      </c>
      <c r="R182" s="9"/>
    </row>
    <row r="183" spans="1:18" x14ac:dyDescent="0.2">
      <c r="A183" s="1">
        <v>2001</v>
      </c>
      <c r="B183" s="1" t="s">
        <v>68</v>
      </c>
      <c r="C183" s="1" t="s">
        <v>72</v>
      </c>
      <c r="D183" s="9">
        <v>752.33500000000004</v>
      </c>
      <c r="E183" s="9">
        <v>1.1522624881761001</v>
      </c>
      <c r="F183" s="9">
        <v>2.92090302075E-2</v>
      </c>
      <c r="G183" s="9">
        <v>1.354203E-2</v>
      </c>
      <c r="H183" s="9">
        <v>3.5660678999999997</v>
      </c>
      <c r="I183" s="9">
        <v>1.8056040000000002</v>
      </c>
      <c r="J183" s="9">
        <v>7.0794723499999996</v>
      </c>
      <c r="K183" s="9">
        <v>10.021102200000001</v>
      </c>
      <c r="L183" s="9">
        <v>1.93350095</v>
      </c>
      <c r="M183" s="9">
        <v>11.182782854233437</v>
      </c>
      <c r="N183" s="9">
        <v>43.703240523225425</v>
      </c>
      <c r="O183" s="9" t="s">
        <v>40</v>
      </c>
      <c r="P183" s="9">
        <v>1.3378618399516305E-5</v>
      </c>
      <c r="Q183" s="9" t="s">
        <v>40</v>
      </c>
      <c r="R183" s="9"/>
    </row>
    <row r="184" spans="1:18" x14ac:dyDescent="0.2">
      <c r="A184" s="1">
        <v>2002</v>
      </c>
      <c r="B184" s="1" t="s">
        <v>68</v>
      </c>
      <c r="C184" s="1" t="s">
        <v>72</v>
      </c>
      <c r="D184" s="9">
        <v>633.93300000000011</v>
      </c>
      <c r="E184" s="9">
        <v>1.19002160770731</v>
      </c>
      <c r="F184" s="9">
        <v>2.4612131758500001E-2</v>
      </c>
      <c r="G184" s="9">
        <v>1.3946526000000004E-2</v>
      </c>
      <c r="H184" s="9">
        <v>2.9794851000000007</v>
      </c>
      <c r="I184" s="9">
        <v>1.4707245600000005</v>
      </c>
      <c r="J184" s="9">
        <v>6.2379007200000016</v>
      </c>
      <c r="K184" s="9">
        <v>8.4883628700000013</v>
      </c>
      <c r="L184" s="9">
        <v>1.6609044600000005</v>
      </c>
      <c r="M184" s="9">
        <v>9.2726029435342863</v>
      </c>
      <c r="N184" s="9">
        <v>37.225113096436559</v>
      </c>
      <c r="O184" s="9" t="s">
        <v>40</v>
      </c>
      <c r="P184" s="9">
        <v>9.1631197018827733E-6</v>
      </c>
      <c r="Q184" s="9" t="s">
        <v>40</v>
      </c>
      <c r="R184" s="9"/>
    </row>
    <row r="185" spans="1:18" x14ac:dyDescent="0.2">
      <c r="A185" s="1">
        <v>2003</v>
      </c>
      <c r="B185" s="1" t="s">
        <v>68</v>
      </c>
      <c r="C185" s="1" t="s">
        <v>72</v>
      </c>
      <c r="D185" s="9">
        <v>1201.373</v>
      </c>
      <c r="E185" s="9">
        <v>1.22395337018031</v>
      </c>
      <c r="F185" s="9">
        <v>4.6642706038500001E-2</v>
      </c>
      <c r="G185" s="9">
        <v>1.5617849E-2</v>
      </c>
      <c r="H185" s="9">
        <v>5.5623569900000005</v>
      </c>
      <c r="I185" s="9">
        <v>2.1264302100000001</v>
      </c>
      <c r="J185" s="9">
        <v>10.487986290000002</v>
      </c>
      <c r="K185" s="9">
        <v>15.005148770000003</v>
      </c>
      <c r="L185" s="9">
        <v>2.7151029800000002</v>
      </c>
      <c r="M185" s="9">
        <v>16.445745562567222</v>
      </c>
      <c r="N185" s="9">
        <v>67.863397538851729</v>
      </c>
      <c r="O185" s="9" t="s">
        <v>40</v>
      </c>
      <c r="P185" s="9">
        <v>2.0402240714889237E-5</v>
      </c>
      <c r="Q185" s="9" t="s">
        <v>40</v>
      </c>
      <c r="R185" s="9"/>
    </row>
    <row r="186" spans="1:18" x14ac:dyDescent="0.2">
      <c r="A186" s="1">
        <v>2004</v>
      </c>
      <c r="B186" s="1" t="s">
        <v>68</v>
      </c>
      <c r="C186" s="1" t="s">
        <v>72</v>
      </c>
      <c r="D186" s="9">
        <v>959.73</v>
      </c>
      <c r="E186" s="9">
        <v>0.75012844222259989</v>
      </c>
      <c r="F186" s="9">
        <v>3.7261037385000001E-2</v>
      </c>
      <c r="G186" s="9">
        <v>7.67784E-3</v>
      </c>
      <c r="H186" s="9">
        <v>4.2803958</v>
      </c>
      <c r="I186" s="9">
        <v>1.8714735000000002</v>
      </c>
      <c r="J186" s="9">
        <v>8.9254890000000007</v>
      </c>
      <c r="K186" s="9">
        <v>11.276827500000001</v>
      </c>
      <c r="L186" s="9">
        <v>2.1785871000000001</v>
      </c>
      <c r="M186" s="9">
        <v>12.846338855481545</v>
      </c>
      <c r="N186" s="9">
        <v>52.964262445908524</v>
      </c>
      <c r="O186" s="9" t="s">
        <v>40</v>
      </c>
      <c r="P186" s="9">
        <v>1.2946401473096869E-5</v>
      </c>
      <c r="Q186" s="9" t="s">
        <v>40</v>
      </c>
      <c r="R186" s="9"/>
    </row>
    <row r="187" spans="1:18" x14ac:dyDescent="0.2">
      <c r="A187" s="1">
        <v>2005</v>
      </c>
      <c r="B187" s="1" t="s">
        <v>68</v>
      </c>
      <c r="C187" s="1" t="s">
        <v>72</v>
      </c>
      <c r="D187" s="9">
        <v>1252.883</v>
      </c>
      <c r="E187" s="9">
        <v>0.59717749831761002</v>
      </c>
      <c r="F187" s="9">
        <v>4.8642556033500005E-2</v>
      </c>
      <c r="G187" s="9">
        <v>6.2644149999999997E-3</v>
      </c>
      <c r="H187" s="9">
        <v>5.2495797700000004</v>
      </c>
      <c r="I187" s="9">
        <v>2.0421992900000001</v>
      </c>
      <c r="J187" s="9">
        <v>11.012841570000001</v>
      </c>
      <c r="K187" s="9">
        <v>14.22022205</v>
      </c>
      <c r="L187" s="9">
        <v>2.6185254700000002</v>
      </c>
      <c r="M187" s="9">
        <v>15.92969349009114</v>
      </c>
      <c r="N187" s="9">
        <v>65.830778696220591</v>
      </c>
      <c r="O187" s="9" t="s">
        <v>40</v>
      </c>
      <c r="P187" s="9">
        <v>1.5772862467049077E-5</v>
      </c>
      <c r="Q187" s="9" t="s">
        <v>40</v>
      </c>
      <c r="R187" s="9"/>
    </row>
    <row r="188" spans="1:18" x14ac:dyDescent="0.2">
      <c r="A188" s="1">
        <v>2006</v>
      </c>
      <c r="B188" s="1" t="s">
        <v>68</v>
      </c>
      <c r="C188" s="1" t="s">
        <v>72</v>
      </c>
      <c r="D188" s="9">
        <v>988.99999999999989</v>
      </c>
      <c r="E188" s="9">
        <v>1.1974890328799999</v>
      </c>
      <c r="F188" s="9">
        <v>3.8397430499999996E-2</v>
      </c>
      <c r="G188" s="9">
        <v>4.9449999999999997E-3</v>
      </c>
      <c r="H188" s="9">
        <v>3.7680899999999995</v>
      </c>
      <c r="I188" s="9">
        <v>1.8296499999999998</v>
      </c>
      <c r="J188" s="9">
        <v>8.4460599999999992</v>
      </c>
      <c r="K188" s="9">
        <v>10.93834</v>
      </c>
      <c r="L188" s="9">
        <v>2.0768999999999997</v>
      </c>
      <c r="M188" s="9">
        <v>11.91101442991592</v>
      </c>
      <c r="N188" s="9">
        <v>52.183301976233992</v>
      </c>
      <c r="O188" s="9" t="s">
        <v>40</v>
      </c>
      <c r="P188" s="9">
        <v>1.3652000376922495E-5</v>
      </c>
      <c r="Q188" s="9" t="s">
        <v>40</v>
      </c>
      <c r="R188" s="9"/>
    </row>
    <row r="189" spans="1:18" x14ac:dyDescent="0.2">
      <c r="A189" s="1">
        <v>2007</v>
      </c>
      <c r="B189" s="1" t="s">
        <v>68</v>
      </c>
      <c r="C189" s="1" t="s">
        <v>72</v>
      </c>
      <c r="D189" s="1">
        <v>1037.33</v>
      </c>
      <c r="E189" s="9">
        <v>0.52489860642239994</v>
      </c>
      <c r="F189" s="9">
        <v>4.0273818585000003E-2</v>
      </c>
      <c r="G189" s="9">
        <v>7.26131E-3</v>
      </c>
      <c r="H189" s="9">
        <v>3.5476686000000002</v>
      </c>
      <c r="I189" s="9">
        <v>1.6078614999999998</v>
      </c>
      <c r="J189" s="9">
        <v>8.8380515999999982</v>
      </c>
      <c r="K189" s="9">
        <v>10.8815917</v>
      </c>
      <c r="L189" s="9">
        <v>2.1368997999999997</v>
      </c>
      <c r="M189" s="9">
        <v>12.624655404134995</v>
      </c>
      <c r="N189" s="9">
        <v>56.872854569755226</v>
      </c>
      <c r="O189" s="9" t="s">
        <v>40</v>
      </c>
      <c r="P189" s="9">
        <v>1.3674672626067167E-5</v>
      </c>
      <c r="Q189" s="9" t="s">
        <v>40</v>
      </c>
      <c r="R189" s="9"/>
    </row>
    <row r="190" spans="1:18" x14ac:dyDescent="0.2">
      <c r="A190" s="1">
        <v>2008</v>
      </c>
      <c r="B190" s="1" t="s">
        <v>68</v>
      </c>
      <c r="C190" s="1" t="s">
        <v>72</v>
      </c>
      <c r="D190" s="1">
        <v>1117.69</v>
      </c>
      <c r="E190" s="9">
        <v>0.3181283505918</v>
      </c>
      <c r="F190" s="9">
        <v>4.3393755404999998E-2</v>
      </c>
      <c r="G190" s="9">
        <v>7.8238300000000004E-3</v>
      </c>
      <c r="H190" s="9">
        <v>3.4089544999999997</v>
      </c>
      <c r="I190" s="9">
        <v>1.2741666</v>
      </c>
      <c r="J190" s="9">
        <v>9.0644659000000019</v>
      </c>
      <c r="K190" s="9">
        <v>11.098661700000001</v>
      </c>
      <c r="L190" s="9">
        <v>2.1683186000000001</v>
      </c>
      <c r="M190" s="9">
        <v>12.953496500725189</v>
      </c>
      <c r="N190" s="9">
        <v>64.333669465383323</v>
      </c>
      <c r="O190" s="9" t="s">
        <v>40</v>
      </c>
      <c r="P190" s="9">
        <v>1.3131712481803624E-5</v>
      </c>
      <c r="Q190" s="9" t="s">
        <v>40</v>
      </c>
      <c r="R190" s="9"/>
    </row>
    <row r="191" spans="1:18" x14ac:dyDescent="0.2">
      <c r="A191" s="1">
        <v>2009</v>
      </c>
      <c r="B191" s="1" t="s">
        <v>68</v>
      </c>
      <c r="C191" s="1" t="s">
        <v>72</v>
      </c>
      <c r="D191" s="1">
        <v>1210.6199999999999</v>
      </c>
      <c r="E191" s="9">
        <v>0.15861574716119997</v>
      </c>
      <c r="F191" s="9">
        <v>4.7001716190000001E-2</v>
      </c>
      <c r="G191" s="9">
        <v>6.0530999999999988E-3</v>
      </c>
      <c r="H191" s="9">
        <v>3.8618777999999998</v>
      </c>
      <c r="I191" s="9">
        <v>1.4406377999999997</v>
      </c>
      <c r="J191" s="9">
        <v>9.8544467999999981</v>
      </c>
      <c r="K191" s="9">
        <v>11.488783799999998</v>
      </c>
      <c r="L191" s="9">
        <v>2.2638593999999999</v>
      </c>
      <c r="M191" s="9">
        <v>13.032372766869043</v>
      </c>
      <c r="N191" s="9">
        <v>70.131143975874679</v>
      </c>
      <c r="O191" s="9" t="s">
        <v>40</v>
      </c>
      <c r="P191" s="9">
        <v>1.2676747628413778E-5</v>
      </c>
      <c r="Q191" s="9" t="s">
        <v>40</v>
      </c>
      <c r="R191" s="9"/>
    </row>
    <row r="192" spans="1:18" x14ac:dyDescent="0.2">
      <c r="A192" s="1">
        <v>2000</v>
      </c>
      <c r="B192" s="1" t="s">
        <v>68</v>
      </c>
      <c r="C192" s="1" t="s">
        <v>73</v>
      </c>
      <c r="D192" s="9">
        <v>671.94099999999992</v>
      </c>
      <c r="E192" s="9">
        <v>8.8037884524659979E-2</v>
      </c>
      <c r="F192" s="9">
        <v>2.6087773354499997E-2</v>
      </c>
      <c r="G192" s="9">
        <v>1.3438819999999997E-2</v>
      </c>
      <c r="H192" s="9">
        <v>2.29803822</v>
      </c>
      <c r="I192" s="9">
        <v>1.8881542099999999</v>
      </c>
      <c r="J192" s="9">
        <v>4.7640616899999992</v>
      </c>
      <c r="K192" s="9">
        <v>6.9881864</v>
      </c>
      <c r="L192" s="9">
        <v>1.8478377499999998</v>
      </c>
      <c r="M192" s="9">
        <v>9.9990130644288975</v>
      </c>
      <c r="N192" s="9">
        <v>35.978842678469093</v>
      </c>
      <c r="O192" s="9" t="s">
        <v>40</v>
      </c>
      <c r="P192" s="9">
        <v>2.3841366357499765E-5</v>
      </c>
      <c r="Q192" s="9" t="s">
        <v>40</v>
      </c>
      <c r="R192" s="9"/>
    </row>
    <row r="193" spans="1:18" x14ac:dyDescent="0.2">
      <c r="A193" s="1">
        <v>2001</v>
      </c>
      <c r="B193" s="1" t="s">
        <v>68</v>
      </c>
      <c r="C193" s="1" t="s">
        <v>73</v>
      </c>
      <c r="D193" s="9">
        <v>768.02299999999991</v>
      </c>
      <c r="E193" s="9">
        <v>5.3783168405609996E-2</v>
      </c>
      <c r="F193" s="9">
        <v>2.9818108963499994E-2</v>
      </c>
      <c r="G193" s="9">
        <v>1.1520344999999998E-2</v>
      </c>
      <c r="H193" s="9">
        <v>3.2717779799999995</v>
      </c>
      <c r="I193" s="9">
        <v>2.08134233</v>
      </c>
      <c r="J193" s="9">
        <v>5.6372888199999984</v>
      </c>
      <c r="K193" s="9">
        <v>8.2332065599999993</v>
      </c>
      <c r="L193" s="9">
        <v>2.0659818699999999</v>
      </c>
      <c r="M193" s="9">
        <v>12.113285943822193</v>
      </c>
      <c r="N193" s="9">
        <v>39.608685112068329</v>
      </c>
      <c r="O193" s="9" t="s">
        <v>40</v>
      </c>
      <c r="P193" s="9">
        <v>3.352541990245882E-5</v>
      </c>
      <c r="Q193" s="9" t="s">
        <v>40</v>
      </c>
      <c r="R193" s="9"/>
    </row>
    <row r="194" spans="1:18" x14ac:dyDescent="0.2">
      <c r="A194" s="1">
        <v>2002</v>
      </c>
      <c r="B194" s="1" t="s">
        <v>68</v>
      </c>
      <c r="C194" s="1" t="s">
        <v>73</v>
      </c>
      <c r="D194" s="9">
        <v>617.41000000000008</v>
      </c>
      <c r="E194" s="9">
        <v>0.14226048810540001</v>
      </c>
      <c r="F194" s="9">
        <v>2.3970634545000005E-2</v>
      </c>
      <c r="G194" s="9">
        <v>1.1113380000000001E-2</v>
      </c>
      <c r="H194" s="9">
        <v>2.6610371000000002</v>
      </c>
      <c r="I194" s="9">
        <v>1.6237883000000002</v>
      </c>
      <c r="J194" s="9">
        <v>4.7355347000000005</v>
      </c>
      <c r="K194" s="9">
        <v>6.6062870000000009</v>
      </c>
      <c r="L194" s="9">
        <v>1.6978775000000004</v>
      </c>
      <c r="M194" s="9">
        <v>9.8532234858030225</v>
      </c>
      <c r="N194" s="9">
        <v>32.947731475427346</v>
      </c>
      <c r="O194" s="9" t="s">
        <v>40</v>
      </c>
      <c r="P194" s="9">
        <v>2.5152065731903728E-5</v>
      </c>
      <c r="Q194" s="9" t="s">
        <v>40</v>
      </c>
      <c r="R194" s="9"/>
    </row>
    <row r="195" spans="1:18" x14ac:dyDescent="0.2">
      <c r="A195" s="1">
        <v>2003</v>
      </c>
      <c r="B195" s="1" t="s">
        <v>68</v>
      </c>
      <c r="C195" s="1" t="s">
        <v>73</v>
      </c>
      <c r="D195" s="9">
        <v>1191.644</v>
      </c>
      <c r="E195" s="9">
        <v>0.26918880466799999</v>
      </c>
      <c r="F195" s="9">
        <v>4.6264982477999997E-2</v>
      </c>
      <c r="G195" s="9">
        <v>1.1916439999999999E-2</v>
      </c>
      <c r="H195" s="9">
        <v>5.3504815600000004</v>
      </c>
      <c r="I195" s="9">
        <v>2.3832879999999999</v>
      </c>
      <c r="J195" s="9">
        <v>8.5083381599999992</v>
      </c>
      <c r="K195" s="9">
        <v>11.558946799999999</v>
      </c>
      <c r="L195" s="9">
        <v>2.83611272</v>
      </c>
      <c r="M195" s="9">
        <v>17.120037972185454</v>
      </c>
      <c r="N195" s="9">
        <v>62.708517926427866</v>
      </c>
      <c r="O195" s="9" t="s">
        <v>40</v>
      </c>
      <c r="P195" s="9">
        <v>5.9723675982853681E-5</v>
      </c>
      <c r="Q195" s="9" t="s">
        <v>40</v>
      </c>
      <c r="R195" s="9"/>
    </row>
    <row r="196" spans="1:18" x14ac:dyDescent="0.2">
      <c r="A196" s="1">
        <v>2004</v>
      </c>
      <c r="B196" s="1" t="s">
        <v>68</v>
      </c>
      <c r="C196" s="1" t="s">
        <v>73</v>
      </c>
      <c r="D196" s="9">
        <v>906.14700000000005</v>
      </c>
      <c r="E196" s="9">
        <v>9.8254026652320012E-2</v>
      </c>
      <c r="F196" s="9">
        <v>3.5180704201499997E-2</v>
      </c>
      <c r="G196" s="9">
        <v>6.343029E-3</v>
      </c>
      <c r="H196" s="9">
        <v>3.7514485799999999</v>
      </c>
      <c r="I196" s="9">
        <v>1.9663389900000001</v>
      </c>
      <c r="J196" s="9">
        <v>6.5333198700000006</v>
      </c>
      <c r="K196" s="9">
        <v>8.3365524000000004</v>
      </c>
      <c r="L196" s="9">
        <v>2.1747527999999998</v>
      </c>
      <c r="M196" s="9">
        <v>12.721955016540271</v>
      </c>
      <c r="N196" s="9">
        <v>45.525420238359729</v>
      </c>
      <c r="O196" s="9" t="s">
        <v>40</v>
      </c>
      <c r="P196" s="9">
        <v>3.6914641659136339E-5</v>
      </c>
      <c r="Q196" s="9" t="s">
        <v>40</v>
      </c>
      <c r="R196" s="9"/>
    </row>
    <row r="197" spans="1:18" x14ac:dyDescent="0.2">
      <c r="A197" s="1">
        <v>2005</v>
      </c>
      <c r="B197" s="1" t="s">
        <v>68</v>
      </c>
      <c r="C197" s="1" t="s">
        <v>73</v>
      </c>
      <c r="D197" s="9">
        <v>1230.424</v>
      </c>
      <c r="E197" s="9">
        <v>0.11395912703448001</v>
      </c>
      <c r="F197" s="9">
        <v>4.7770596588000001E-2</v>
      </c>
      <c r="G197" s="9">
        <v>6.1521199999999996E-3</v>
      </c>
      <c r="H197" s="9">
        <v>4.8847832800000006</v>
      </c>
      <c r="I197" s="9">
        <v>2.7684539999999997</v>
      </c>
      <c r="J197" s="9">
        <v>8.6744892</v>
      </c>
      <c r="K197" s="9">
        <v>10.85233968</v>
      </c>
      <c r="L197" s="9">
        <v>2.75614976</v>
      </c>
      <c r="M197" s="9">
        <v>16.687356585088718</v>
      </c>
      <c r="N197" s="9">
        <v>60.375973397332501</v>
      </c>
      <c r="O197" s="9" t="s">
        <v>40</v>
      </c>
      <c r="P197" s="9">
        <v>4.8984061722111543E-5</v>
      </c>
      <c r="Q197" s="9" t="s">
        <v>40</v>
      </c>
      <c r="R197" s="9"/>
    </row>
    <row r="198" spans="1:18" x14ac:dyDescent="0.2">
      <c r="A198" s="1">
        <v>2006</v>
      </c>
      <c r="B198" s="1" t="s">
        <v>68</v>
      </c>
      <c r="C198" s="1" t="s">
        <v>73</v>
      </c>
      <c r="D198" s="9">
        <v>995.827</v>
      </c>
      <c r="E198" s="9">
        <v>0.37342419081953998</v>
      </c>
      <c r="F198" s="9">
        <v>3.86624853615E-2</v>
      </c>
      <c r="G198" s="9">
        <v>4.979135E-3</v>
      </c>
      <c r="H198" s="9">
        <v>3.6546850899999996</v>
      </c>
      <c r="I198" s="9">
        <v>2.2107359400000002</v>
      </c>
      <c r="J198" s="9">
        <v>6.5326251200000005</v>
      </c>
      <c r="K198" s="9">
        <v>8.5043625799999987</v>
      </c>
      <c r="L198" s="9">
        <v>2.2107359400000002</v>
      </c>
      <c r="M198" s="9">
        <v>12.830900352733041</v>
      </c>
      <c r="N198" s="9">
        <v>48.166554844616812</v>
      </c>
      <c r="O198" s="9" t="s">
        <v>40</v>
      </c>
      <c r="P198" s="9">
        <v>4.1512978753311368E-5</v>
      </c>
      <c r="Q198" s="9" t="s">
        <v>40</v>
      </c>
      <c r="R198" s="9"/>
    </row>
    <row r="199" spans="1:18" x14ac:dyDescent="0.2">
      <c r="A199" s="1">
        <v>2007</v>
      </c>
      <c r="B199" s="1" t="s">
        <v>68</v>
      </c>
      <c r="C199" s="1" t="s">
        <v>73</v>
      </c>
      <c r="D199" s="1">
        <v>1037.07</v>
      </c>
      <c r="E199" s="9">
        <v>0.24364184186159996</v>
      </c>
      <c r="F199" s="9">
        <v>4.0263724214999998E-2</v>
      </c>
      <c r="G199" s="9">
        <v>5.18535E-3</v>
      </c>
      <c r="H199" s="9">
        <v>3.3082533000000001</v>
      </c>
      <c r="I199" s="9">
        <v>2.0845107</v>
      </c>
      <c r="J199" s="9">
        <v>6.8446619999999996</v>
      </c>
      <c r="K199" s="9">
        <v>8.7010172999999984</v>
      </c>
      <c r="L199" s="9">
        <v>2.3645195999999999</v>
      </c>
      <c r="M199" s="9">
        <v>13.400381819061272</v>
      </c>
      <c r="N199" s="9">
        <v>51.708514755835076</v>
      </c>
      <c r="O199" s="9" t="s">
        <v>40</v>
      </c>
      <c r="P199" s="9">
        <v>4.3232273151558076E-5</v>
      </c>
      <c r="Q199" s="9" t="s">
        <v>40</v>
      </c>
      <c r="R199" s="9"/>
    </row>
    <row r="200" spans="1:18" x14ac:dyDescent="0.2">
      <c r="A200" s="1">
        <v>2008</v>
      </c>
      <c r="B200" s="1" t="s">
        <v>68</v>
      </c>
      <c r="C200" s="1" t="s">
        <v>73</v>
      </c>
      <c r="D200" s="1">
        <v>1064.04</v>
      </c>
      <c r="E200" s="9">
        <v>0.17546531403239995</v>
      </c>
      <c r="F200" s="9">
        <v>4.1310820980000003E-2</v>
      </c>
      <c r="G200" s="9">
        <v>6.3842399999999985E-3</v>
      </c>
      <c r="H200" s="9">
        <v>3.0325139999999999</v>
      </c>
      <c r="I200" s="9">
        <v>1.649262</v>
      </c>
      <c r="J200" s="9">
        <v>6.7672943999999999</v>
      </c>
      <c r="K200" s="9">
        <v>8.3633543999999986</v>
      </c>
      <c r="L200" s="9">
        <v>2.2770455999999997</v>
      </c>
      <c r="M200" s="9">
        <v>13.052726203027769</v>
      </c>
      <c r="N200" s="9">
        <v>55.929624989238</v>
      </c>
      <c r="O200" s="9" t="s">
        <v>40</v>
      </c>
      <c r="P200" s="9">
        <v>4.1395959607971365E-5</v>
      </c>
      <c r="Q200" s="9" t="s">
        <v>40</v>
      </c>
      <c r="R200" s="9"/>
    </row>
    <row r="201" spans="1:18" x14ac:dyDescent="0.2">
      <c r="A201" s="1">
        <v>2009</v>
      </c>
      <c r="B201" s="1" t="s">
        <v>68</v>
      </c>
      <c r="C201" s="1" t="s">
        <v>73</v>
      </c>
      <c r="D201" s="1">
        <v>1085.23</v>
      </c>
      <c r="E201" s="9">
        <v>7.8448064419200006E-2</v>
      </c>
      <c r="F201" s="9">
        <v>4.2133512135000002E-2</v>
      </c>
      <c r="G201" s="9">
        <v>5.4261500000000011E-3</v>
      </c>
      <c r="H201" s="9">
        <v>3.1905761999999998</v>
      </c>
      <c r="I201" s="9">
        <v>1.5952880999999999</v>
      </c>
      <c r="J201" s="9">
        <v>6.8369489999999997</v>
      </c>
      <c r="K201" s="9">
        <v>8.2911572000000007</v>
      </c>
      <c r="L201" s="9">
        <v>2.2247214999999998</v>
      </c>
      <c r="M201" s="9">
        <v>12.436023229332715</v>
      </c>
      <c r="N201" s="9">
        <v>56.674020513299908</v>
      </c>
      <c r="O201" s="9" t="s">
        <v>40</v>
      </c>
      <c r="P201" s="9">
        <v>3.762892322166005E-5</v>
      </c>
      <c r="Q201" s="9" t="s">
        <v>40</v>
      </c>
      <c r="R201" s="9"/>
    </row>
    <row r="202" spans="1:18" x14ac:dyDescent="0.2">
      <c r="A202" s="1">
        <v>2000</v>
      </c>
      <c r="B202" s="1" t="s">
        <v>68</v>
      </c>
      <c r="C202" s="1" t="s">
        <v>74</v>
      </c>
      <c r="D202" s="9">
        <v>697.56299999999999</v>
      </c>
      <c r="E202" s="9">
        <v>0.76267456281323986</v>
      </c>
      <c r="F202" s="9">
        <v>3.24990416322E-2</v>
      </c>
      <c r="G202" s="9">
        <v>1.4648823E-2</v>
      </c>
      <c r="H202" s="9">
        <v>2.3577629400000002</v>
      </c>
      <c r="I202" s="9">
        <v>1.55556549</v>
      </c>
      <c r="J202" s="9">
        <v>4.8341115899999991</v>
      </c>
      <c r="K202" s="9">
        <v>4.92479478</v>
      </c>
      <c r="L202" s="9">
        <v>1.5416142299999998</v>
      </c>
      <c r="M202" s="9">
        <v>9.3254948698139728</v>
      </c>
      <c r="N202" s="9">
        <v>27.272762117932615</v>
      </c>
      <c r="O202" s="9" t="s">
        <v>40</v>
      </c>
      <c r="P202" s="9">
        <v>6.2170367815738908E-5</v>
      </c>
      <c r="Q202" s="9" t="s">
        <v>40</v>
      </c>
      <c r="R202" s="9"/>
    </row>
    <row r="203" spans="1:18" x14ac:dyDescent="0.2">
      <c r="A203" s="1">
        <v>2001</v>
      </c>
      <c r="B203" s="1" t="s">
        <v>68</v>
      </c>
      <c r="C203" s="1" t="s">
        <v>74</v>
      </c>
      <c r="D203" s="9">
        <v>764.65600000000006</v>
      </c>
      <c r="E203" s="9">
        <v>0.27291892436256004</v>
      </c>
      <c r="F203" s="9">
        <v>2.9687386872E-2</v>
      </c>
      <c r="G203" s="9">
        <v>1.2234496000000001E-2</v>
      </c>
      <c r="H203" s="9">
        <v>3.4791848000000005</v>
      </c>
      <c r="I203" s="9">
        <v>1.4069670400000001</v>
      </c>
      <c r="J203" s="9">
        <v>5.5514025600000005</v>
      </c>
      <c r="K203" s="9">
        <v>5.2608332800000008</v>
      </c>
      <c r="L203" s="9">
        <v>1.5675448000000001</v>
      </c>
      <c r="M203" s="9">
        <v>10.286250041808231</v>
      </c>
      <c r="N203" s="9">
        <v>28.670982267944019</v>
      </c>
      <c r="O203" s="9" t="s">
        <v>40</v>
      </c>
      <c r="P203" s="9">
        <v>7.1361850063022275E-5</v>
      </c>
      <c r="Q203" s="9" t="s">
        <v>40</v>
      </c>
      <c r="R203" s="9"/>
    </row>
    <row r="204" spans="1:18" x14ac:dyDescent="0.2">
      <c r="A204" s="1">
        <v>2002</v>
      </c>
      <c r="B204" s="1" t="s">
        <v>68</v>
      </c>
      <c r="C204" s="1" t="s">
        <v>74</v>
      </c>
      <c r="D204" s="9">
        <v>642.79</v>
      </c>
      <c r="E204" s="9">
        <v>0.23958714883949997</v>
      </c>
      <c r="F204" s="9">
        <v>2.4956000354999997E-2</v>
      </c>
      <c r="G204" s="9">
        <v>1.1570219999999999E-2</v>
      </c>
      <c r="H204" s="9">
        <v>2.8154201999999997</v>
      </c>
      <c r="I204" s="9">
        <v>1.221301</v>
      </c>
      <c r="J204" s="9">
        <v>4.8273528999999993</v>
      </c>
      <c r="K204" s="9">
        <v>4.4352509999999992</v>
      </c>
      <c r="L204" s="9">
        <v>1.3627148</v>
      </c>
      <c r="M204" s="9">
        <v>8.7048251040409976</v>
      </c>
      <c r="N204" s="9">
        <v>24.346139295867246</v>
      </c>
      <c r="O204" s="9" t="s">
        <v>40</v>
      </c>
      <c r="P204" s="9">
        <v>5.5984668598786935E-5</v>
      </c>
      <c r="Q204" s="9" t="s">
        <v>40</v>
      </c>
      <c r="R204" s="9"/>
    </row>
    <row r="205" spans="1:18" x14ac:dyDescent="0.2">
      <c r="A205" s="1">
        <v>2003</v>
      </c>
      <c r="B205" s="1" t="s">
        <v>68</v>
      </c>
      <c r="C205" s="1" t="s">
        <v>74</v>
      </c>
      <c r="D205" s="9">
        <v>1239.3219999999999</v>
      </c>
      <c r="E205" s="9">
        <v>0.55151947001297996</v>
      </c>
      <c r="F205" s="9">
        <v>4.811605698899999E-2</v>
      </c>
      <c r="G205" s="9">
        <v>1.6111185999999996E-2</v>
      </c>
      <c r="H205" s="9">
        <v>5.8867794999999994</v>
      </c>
      <c r="I205" s="9">
        <v>1.9209490999999996</v>
      </c>
      <c r="J205" s="9">
        <v>8.6380743399999975</v>
      </c>
      <c r="K205" s="9">
        <v>7.6714031799999995</v>
      </c>
      <c r="L205" s="9">
        <v>2.2307795999999995</v>
      </c>
      <c r="M205" s="9">
        <v>15.558704157427769</v>
      </c>
      <c r="N205" s="9">
        <v>43.279803959532934</v>
      </c>
      <c r="O205" s="9" t="s">
        <v>40</v>
      </c>
      <c r="P205" s="9">
        <v>1.297729446427534E-4</v>
      </c>
      <c r="Q205" s="9" t="s">
        <v>40</v>
      </c>
      <c r="R205" s="9"/>
    </row>
    <row r="206" spans="1:18" x14ac:dyDescent="0.2">
      <c r="A206" s="1">
        <v>2004</v>
      </c>
      <c r="B206" s="1" t="s">
        <v>68</v>
      </c>
      <c r="C206" s="1" t="s">
        <v>74</v>
      </c>
      <c r="D206" s="9">
        <v>983.96599999999989</v>
      </c>
      <c r="E206" s="9">
        <v>0.38675844345347987</v>
      </c>
      <c r="F206" s="9">
        <v>3.8201987967000001E-2</v>
      </c>
      <c r="G206" s="9">
        <v>6.8877619999999995E-3</v>
      </c>
      <c r="H206" s="9">
        <v>4.2212141399999998</v>
      </c>
      <c r="I206" s="9">
        <v>1.6137042399999999</v>
      </c>
      <c r="J206" s="9">
        <v>7.1337534999999992</v>
      </c>
      <c r="K206" s="9">
        <v>6.1497874999999995</v>
      </c>
      <c r="L206" s="9">
        <v>1.9285733599999997</v>
      </c>
      <c r="M206" s="9">
        <v>12.39232593904751</v>
      </c>
      <c r="N206" s="9">
        <v>35.307969479425843</v>
      </c>
      <c r="O206" s="9" t="s">
        <v>40</v>
      </c>
      <c r="P206" s="9">
        <v>8.1842727079680961E-5</v>
      </c>
      <c r="Q206" s="9" t="s">
        <v>40</v>
      </c>
      <c r="R206" s="9"/>
    </row>
    <row r="207" spans="1:18" x14ac:dyDescent="0.2">
      <c r="A207" s="1">
        <v>2005</v>
      </c>
      <c r="B207" s="1" t="s">
        <v>68</v>
      </c>
      <c r="C207" s="1" t="s">
        <v>74</v>
      </c>
      <c r="D207" s="9">
        <v>1267.3689999999999</v>
      </c>
      <c r="E207" s="9">
        <v>0.20613229559495999</v>
      </c>
      <c r="F207" s="9">
        <v>4.920496774049999E-2</v>
      </c>
      <c r="G207" s="9">
        <v>6.3368449999999998E-3</v>
      </c>
      <c r="H207" s="9">
        <v>5.2088865899999997</v>
      </c>
      <c r="I207" s="9">
        <v>1.7869902899999996</v>
      </c>
      <c r="J207" s="9">
        <v>9.023667279999998</v>
      </c>
      <c r="K207" s="9">
        <v>7.6168876899999987</v>
      </c>
      <c r="L207" s="9">
        <v>2.3319589599999997</v>
      </c>
      <c r="M207" s="9">
        <v>15.318545650909668</v>
      </c>
      <c r="N207" s="9">
        <v>44.271954853760718</v>
      </c>
      <c r="O207" s="9" t="s">
        <v>40</v>
      </c>
      <c r="P207" s="9">
        <v>1.0067069805142768E-4</v>
      </c>
      <c r="Q207" s="9" t="s">
        <v>40</v>
      </c>
      <c r="R207" s="9"/>
    </row>
    <row r="208" spans="1:18" x14ac:dyDescent="0.2">
      <c r="A208" s="1">
        <v>2006</v>
      </c>
      <c r="B208" s="1" t="s">
        <v>68</v>
      </c>
      <c r="C208" s="1" t="s">
        <v>74</v>
      </c>
      <c r="D208" s="9">
        <v>1049.6120000000001</v>
      </c>
      <c r="E208" s="9">
        <v>0.66389176549920004</v>
      </c>
      <c r="F208" s="9">
        <v>4.075066109400001E-2</v>
      </c>
      <c r="G208" s="9">
        <v>5.2480600000000014E-3</v>
      </c>
      <c r="H208" s="9">
        <v>3.81009156</v>
      </c>
      <c r="I208" s="9">
        <v>2.00475892</v>
      </c>
      <c r="J208" s="9">
        <v>6.9379353200000011</v>
      </c>
      <c r="K208" s="9">
        <v>6.2451913999999995</v>
      </c>
      <c r="L208" s="9">
        <v>1.95227832</v>
      </c>
      <c r="M208" s="9">
        <v>11.985821117043006</v>
      </c>
      <c r="N208" s="9">
        <v>36.749299827267798</v>
      </c>
      <c r="O208" s="9" t="s">
        <v>40</v>
      </c>
      <c r="P208" s="9">
        <v>8.3373644710542185E-5</v>
      </c>
      <c r="Q208" s="9" t="s">
        <v>40</v>
      </c>
      <c r="R208" s="9"/>
    </row>
    <row r="209" spans="1:18" x14ac:dyDescent="0.2">
      <c r="A209" s="1">
        <v>2007</v>
      </c>
      <c r="B209" s="1" t="s">
        <v>68</v>
      </c>
      <c r="C209" s="1" t="s">
        <v>74</v>
      </c>
      <c r="D209" s="1">
        <v>1076.57</v>
      </c>
      <c r="E209" s="9">
        <v>0.29426465928089995</v>
      </c>
      <c r="F209" s="9">
        <v>4.1797291964999997E-2</v>
      </c>
      <c r="G209" s="9">
        <v>6.4594199999999987E-3</v>
      </c>
      <c r="H209" s="9">
        <v>3.4773210999999997</v>
      </c>
      <c r="I209" s="9">
        <v>1.7871062</v>
      </c>
      <c r="J209" s="9">
        <v>7.3099103000000003</v>
      </c>
      <c r="K209" s="9">
        <v>6.4917170999999998</v>
      </c>
      <c r="L209" s="9">
        <v>2.1100772000000001</v>
      </c>
      <c r="M209" s="9">
        <v>12.584742841562244</v>
      </c>
      <c r="N209" s="9">
        <v>40.560298384389498</v>
      </c>
      <c r="O209" s="9" t="s">
        <v>40</v>
      </c>
      <c r="P209" s="9">
        <v>7.1128274532153752E-5</v>
      </c>
      <c r="Q209" s="9" t="s">
        <v>40</v>
      </c>
      <c r="R209" s="9"/>
    </row>
    <row r="210" spans="1:18" x14ac:dyDescent="0.2">
      <c r="A210" s="1">
        <v>2008</v>
      </c>
      <c r="B210" s="1" t="s">
        <v>68</v>
      </c>
      <c r="C210" s="1" t="s">
        <v>74</v>
      </c>
      <c r="D210" s="1">
        <v>1151</v>
      </c>
      <c r="E210" s="9">
        <v>0.17680506395999998</v>
      </c>
      <c r="F210" s="9">
        <v>4.4686999499999998E-2</v>
      </c>
      <c r="G210" s="9">
        <v>6.9059999999999998E-3</v>
      </c>
      <c r="H210" s="9">
        <v>3.2803499999999999</v>
      </c>
      <c r="I210" s="9">
        <v>1.3696899999999999</v>
      </c>
      <c r="J210" s="9">
        <v>7.1592200000000004</v>
      </c>
      <c r="K210" s="9">
        <v>6.5837199999999996</v>
      </c>
      <c r="L210" s="9">
        <v>2.1178399999999997</v>
      </c>
      <c r="M210" s="9">
        <v>12.586504836611159</v>
      </c>
      <c r="N210" s="9">
        <v>43.283817445096801</v>
      </c>
      <c r="O210" s="9" t="s">
        <v>40</v>
      </c>
      <c r="P210" s="9">
        <v>7.4314801761888712E-5</v>
      </c>
      <c r="Q210" s="9" t="s">
        <v>40</v>
      </c>
      <c r="R210" s="9"/>
    </row>
    <row r="211" spans="1:18" x14ac:dyDescent="0.2">
      <c r="A211" s="1">
        <v>2009</v>
      </c>
      <c r="B211" s="1" t="s">
        <v>68</v>
      </c>
      <c r="C211" s="1" t="s">
        <v>74</v>
      </c>
      <c r="D211" s="1">
        <v>1190.78</v>
      </c>
      <c r="E211" s="9">
        <v>9.4147770381000001E-2</v>
      </c>
      <c r="F211" s="9">
        <v>4.6231438110000002E-2</v>
      </c>
      <c r="G211" s="9">
        <v>5.9538999999999998E-3</v>
      </c>
      <c r="H211" s="9">
        <v>3.6676024000000003</v>
      </c>
      <c r="I211" s="9">
        <v>1.6551842000000001</v>
      </c>
      <c r="J211" s="9">
        <v>7.5376373999999995</v>
      </c>
      <c r="K211" s="9">
        <v>6.8231693999999994</v>
      </c>
      <c r="L211" s="9">
        <v>2.1910352</v>
      </c>
      <c r="M211" s="9">
        <v>12.178848358940746</v>
      </c>
      <c r="N211" s="9">
        <v>46.10312385184163</v>
      </c>
      <c r="O211" s="9" t="s">
        <v>40</v>
      </c>
      <c r="P211" s="9">
        <v>6.3948672248176984E-5</v>
      </c>
      <c r="Q211" s="9" t="s">
        <v>40</v>
      </c>
      <c r="R211" s="9"/>
    </row>
    <row r="212" spans="1:18" x14ac:dyDescent="0.2">
      <c r="A212" s="1">
        <v>2000</v>
      </c>
      <c r="B212" s="1" t="s">
        <v>68</v>
      </c>
      <c r="C212" s="1" t="s">
        <v>75</v>
      </c>
      <c r="D212" s="9">
        <v>720.64200000000005</v>
      </c>
      <c r="E212" s="9">
        <v>0.81558223802873997</v>
      </c>
      <c r="F212" s="9">
        <v>4.476570452640001E-2</v>
      </c>
      <c r="G212" s="9">
        <v>1.5854124000000004E-2</v>
      </c>
      <c r="H212" s="9">
        <v>2.4141507000000004</v>
      </c>
      <c r="I212" s="9">
        <v>1.1890593</v>
      </c>
      <c r="J212" s="9">
        <v>5.1886224000000007</v>
      </c>
      <c r="K212" s="9">
        <v>6.86051184</v>
      </c>
      <c r="L212" s="9">
        <v>2.13310032</v>
      </c>
      <c r="M212" s="9">
        <v>9.0711434007143676</v>
      </c>
      <c r="N212" s="9">
        <v>34.077063601384182</v>
      </c>
      <c r="O212" s="9" t="s">
        <v>40</v>
      </c>
      <c r="P212" s="9">
        <v>3.0741111758821675E-5</v>
      </c>
      <c r="Q212" s="9" t="s">
        <v>40</v>
      </c>
      <c r="R212" s="9"/>
    </row>
    <row r="213" spans="1:18" x14ac:dyDescent="0.2">
      <c r="A213" s="1">
        <v>2001</v>
      </c>
      <c r="B213" s="1" t="s">
        <v>68</v>
      </c>
      <c r="C213" s="1" t="s">
        <v>75</v>
      </c>
      <c r="D213" s="9">
        <v>770.66399999999999</v>
      </c>
      <c r="E213" s="9">
        <v>0.65980369845431996</v>
      </c>
      <c r="F213" s="9">
        <v>2.9920644467999996E-2</v>
      </c>
      <c r="G213" s="9">
        <v>1.3101287999999999E-2</v>
      </c>
      <c r="H213" s="9">
        <v>3.2599087199999999</v>
      </c>
      <c r="I213" s="9">
        <v>1.32554208</v>
      </c>
      <c r="J213" s="9">
        <v>5.3098749599999993</v>
      </c>
      <c r="K213" s="9">
        <v>7.0284556799999995</v>
      </c>
      <c r="L213" s="9">
        <v>2.1732724799999996</v>
      </c>
      <c r="M213" s="9">
        <v>9.8680104582866495</v>
      </c>
      <c r="N213" s="9">
        <v>33.795885669470501</v>
      </c>
      <c r="O213" s="9" t="s">
        <v>40</v>
      </c>
      <c r="P213" s="9">
        <v>3.6046663492495707E-5</v>
      </c>
      <c r="Q213" s="9" t="s">
        <v>40</v>
      </c>
      <c r="R213" s="9"/>
    </row>
    <row r="214" spans="1:18" x14ac:dyDescent="0.2">
      <c r="A214" s="1">
        <v>2002</v>
      </c>
      <c r="B214" s="1" t="s">
        <v>68</v>
      </c>
      <c r="C214" s="1" t="s">
        <v>75</v>
      </c>
      <c r="D214" s="9">
        <v>691.43899999999996</v>
      </c>
      <c r="E214" s="9">
        <v>0.89342965587875978</v>
      </c>
      <c r="F214" s="9">
        <v>2.6844773455500001E-2</v>
      </c>
      <c r="G214" s="9">
        <v>1.2445902E-2</v>
      </c>
      <c r="H214" s="9">
        <v>2.9731876999999995</v>
      </c>
      <c r="I214" s="9">
        <v>1.1270455699999999</v>
      </c>
      <c r="J214" s="9">
        <v>4.881559339999999</v>
      </c>
      <c r="K214" s="9">
        <v>6.2782661199999996</v>
      </c>
      <c r="L214" s="9">
        <v>1.9913443199999998</v>
      </c>
      <c r="M214" s="9">
        <v>8.9320422199050071</v>
      </c>
      <c r="N214" s="9">
        <v>30.833919486637061</v>
      </c>
      <c r="O214" s="9" t="s">
        <v>40</v>
      </c>
      <c r="P214" s="9">
        <v>2.8167861190459788E-5</v>
      </c>
      <c r="Q214" s="9" t="s">
        <v>40</v>
      </c>
      <c r="R214" s="9"/>
    </row>
    <row r="215" spans="1:18" x14ac:dyDescent="0.2">
      <c r="A215" s="1">
        <v>2003</v>
      </c>
      <c r="B215" s="1" t="s">
        <v>68</v>
      </c>
      <c r="C215" s="1" t="s">
        <v>75</v>
      </c>
      <c r="D215" s="9">
        <v>1195.7450000000001</v>
      </c>
      <c r="E215" s="9">
        <v>0.92109286018365011</v>
      </c>
      <c r="F215" s="9">
        <v>4.6424201752500005E-2</v>
      </c>
      <c r="G215" s="9">
        <v>1.1957450000000001E-2</v>
      </c>
      <c r="H215" s="9">
        <v>4.7710225500000005</v>
      </c>
      <c r="I215" s="9">
        <v>1.5903408500000003</v>
      </c>
      <c r="J215" s="9">
        <v>7.9756191500000009</v>
      </c>
      <c r="K215" s="9">
        <v>10.03230055</v>
      </c>
      <c r="L215" s="9">
        <v>3.0969795500000004</v>
      </c>
      <c r="M215" s="9">
        <v>14.536653725368838</v>
      </c>
      <c r="N215" s="9">
        <v>52.676377276208406</v>
      </c>
      <c r="O215" s="9" t="s">
        <v>40</v>
      </c>
      <c r="P215" s="9">
        <v>4.9846948093773625E-5</v>
      </c>
      <c r="Q215" s="9" t="s">
        <v>40</v>
      </c>
      <c r="R215" s="9"/>
    </row>
    <row r="216" spans="1:18" x14ac:dyDescent="0.2">
      <c r="A216" s="1">
        <v>2004</v>
      </c>
      <c r="B216" s="1" t="s">
        <v>68</v>
      </c>
      <c r="C216" s="1" t="s">
        <v>75</v>
      </c>
      <c r="D216" s="9">
        <v>957.33199999999988</v>
      </c>
      <c r="E216" s="9">
        <v>1.5224593247001597</v>
      </c>
      <c r="F216" s="9">
        <v>3.7167936233999999E-2</v>
      </c>
      <c r="G216" s="9">
        <v>6.7013239999999998E-3</v>
      </c>
      <c r="H216" s="9">
        <v>3.7527414399999999</v>
      </c>
      <c r="I216" s="9">
        <v>1.5604511599999997</v>
      </c>
      <c r="J216" s="9">
        <v>6.6917506799999993</v>
      </c>
      <c r="K216" s="9">
        <v>8.2234818799999996</v>
      </c>
      <c r="L216" s="9">
        <v>2.6996762399999996</v>
      </c>
      <c r="M216" s="9">
        <v>11.178108259938732</v>
      </c>
      <c r="N216" s="9">
        <v>41.29171489862528</v>
      </c>
      <c r="O216" s="9" t="s">
        <v>40</v>
      </c>
      <c r="P216" s="9">
        <v>4.1789057471014163E-5</v>
      </c>
      <c r="Q216" s="9" t="s">
        <v>40</v>
      </c>
      <c r="R216" s="9"/>
    </row>
    <row r="217" spans="1:18" x14ac:dyDescent="0.2">
      <c r="A217" s="1">
        <v>2005</v>
      </c>
      <c r="B217" s="1" t="s">
        <v>68</v>
      </c>
      <c r="C217" s="1" t="s">
        <v>75</v>
      </c>
      <c r="D217" s="9">
        <v>1383.4989999999998</v>
      </c>
      <c r="E217" s="9">
        <v>1.1501040468590398</v>
      </c>
      <c r="F217" s="9">
        <v>5.3713656925499995E-2</v>
      </c>
      <c r="G217" s="9">
        <v>8.300993999999999E-3</v>
      </c>
      <c r="H217" s="9">
        <v>5.1881212499999991</v>
      </c>
      <c r="I217" s="9">
        <v>2.0199085399999994</v>
      </c>
      <c r="J217" s="9">
        <v>9.0895884299999992</v>
      </c>
      <c r="K217" s="9">
        <v>10.998817049999998</v>
      </c>
      <c r="L217" s="9">
        <v>3.5140874599999994</v>
      </c>
      <c r="M217" s="9">
        <v>15.590757546471789</v>
      </c>
      <c r="N217" s="9">
        <v>56.501139200126552</v>
      </c>
      <c r="O217" s="9" t="s">
        <v>40</v>
      </c>
      <c r="P217" s="9">
        <v>5.2599164962009922E-5</v>
      </c>
      <c r="Q217" s="9" t="s">
        <v>40</v>
      </c>
      <c r="R217" s="9"/>
    </row>
    <row r="218" spans="1:18" x14ac:dyDescent="0.2">
      <c r="A218" s="1">
        <v>2006</v>
      </c>
      <c r="B218" s="1" t="s">
        <v>68</v>
      </c>
      <c r="C218" s="1" t="s">
        <v>75</v>
      </c>
      <c r="D218" s="9">
        <v>1048.799</v>
      </c>
      <c r="E218" s="9">
        <v>1.6465978065358495</v>
      </c>
      <c r="F218" s="9">
        <v>4.0719096775500001E-2</v>
      </c>
      <c r="G218" s="9">
        <v>5.2439950000000004E-3</v>
      </c>
      <c r="H218" s="9">
        <v>3.6812844899999999</v>
      </c>
      <c r="I218" s="9">
        <v>1.7724703100000001</v>
      </c>
      <c r="J218" s="9">
        <v>6.5549937499999995</v>
      </c>
      <c r="K218" s="9">
        <v>8.3169760700000008</v>
      </c>
      <c r="L218" s="9">
        <v>2.7373653899999999</v>
      </c>
      <c r="M218" s="9">
        <v>11.136324159272478</v>
      </c>
      <c r="N218" s="9">
        <v>42.328191388057924</v>
      </c>
      <c r="O218" s="9" t="s">
        <v>40</v>
      </c>
      <c r="P218" s="9">
        <v>4.1753440236933671E-5</v>
      </c>
      <c r="Q218" s="9" t="s">
        <v>40</v>
      </c>
      <c r="R218" s="9"/>
    </row>
    <row r="219" spans="1:18" x14ac:dyDescent="0.2">
      <c r="A219" s="1">
        <v>2007</v>
      </c>
      <c r="B219" s="1" t="s">
        <v>68</v>
      </c>
      <c r="C219" s="1" t="s">
        <v>75</v>
      </c>
      <c r="D219" s="1">
        <v>991.34299999999996</v>
      </c>
      <c r="E219" s="9">
        <v>0.85769559903992998</v>
      </c>
      <c r="F219" s="9">
        <v>3.8488396303499997E-2</v>
      </c>
      <c r="G219" s="9">
        <v>4.9567149999999996E-3</v>
      </c>
      <c r="H219" s="9">
        <v>2.9641155699999997</v>
      </c>
      <c r="I219" s="9">
        <v>1.4671876399999999</v>
      </c>
      <c r="J219" s="9">
        <v>6.364422059999999</v>
      </c>
      <c r="K219" s="9">
        <v>7.8811768500000001</v>
      </c>
      <c r="L219" s="9">
        <v>2.6667126699999999</v>
      </c>
      <c r="M219" s="9">
        <v>10.800901978128422</v>
      </c>
      <c r="N219" s="9">
        <v>43.076293096672835</v>
      </c>
      <c r="O219" s="9" t="s">
        <v>40</v>
      </c>
      <c r="P219" s="9">
        <v>3.1349018224642987E-5</v>
      </c>
      <c r="Q219" s="9" t="s">
        <v>40</v>
      </c>
      <c r="R219" s="9"/>
    </row>
    <row r="220" spans="1:18" x14ac:dyDescent="0.2">
      <c r="A220" s="1">
        <v>2008</v>
      </c>
      <c r="B220" s="1" t="s">
        <v>68</v>
      </c>
      <c r="C220" s="1" t="s">
        <v>75</v>
      </c>
      <c r="D220" s="1">
        <v>1225.78</v>
      </c>
      <c r="E220" s="9" t="s">
        <v>40</v>
      </c>
      <c r="F220" s="9" t="s">
        <v>40</v>
      </c>
      <c r="G220" s="9" t="s">
        <v>40</v>
      </c>
      <c r="H220" s="9" t="s">
        <v>40</v>
      </c>
      <c r="I220" s="9" t="s">
        <v>40</v>
      </c>
      <c r="J220" s="9" t="s">
        <v>40</v>
      </c>
      <c r="K220" s="9" t="s">
        <v>40</v>
      </c>
      <c r="L220" s="9" t="s">
        <v>40</v>
      </c>
      <c r="M220" s="9" t="s">
        <v>40</v>
      </c>
      <c r="N220" s="9" t="s">
        <v>40</v>
      </c>
      <c r="O220" s="9" t="s">
        <v>40</v>
      </c>
      <c r="P220" s="9" t="s">
        <v>40</v>
      </c>
      <c r="Q220" s="9" t="s">
        <v>40</v>
      </c>
      <c r="R220" s="9"/>
    </row>
    <row r="221" spans="1:18" x14ac:dyDescent="0.2">
      <c r="A221" s="1">
        <v>2009</v>
      </c>
      <c r="B221" s="1" t="s">
        <v>68</v>
      </c>
      <c r="C221" s="1" t="s">
        <v>75</v>
      </c>
      <c r="D221" s="1">
        <v>1011.9</v>
      </c>
      <c r="E221" s="9" t="s">
        <v>40</v>
      </c>
      <c r="F221" s="9" t="s">
        <v>40</v>
      </c>
      <c r="G221" s="9" t="s">
        <v>40</v>
      </c>
      <c r="H221" s="9" t="s">
        <v>40</v>
      </c>
      <c r="I221" s="9" t="s">
        <v>40</v>
      </c>
      <c r="J221" s="9" t="s">
        <v>40</v>
      </c>
      <c r="K221" s="9" t="s">
        <v>40</v>
      </c>
      <c r="L221" s="9" t="s">
        <v>40</v>
      </c>
      <c r="M221" s="9" t="s">
        <v>40</v>
      </c>
      <c r="N221" s="9" t="s">
        <v>40</v>
      </c>
      <c r="O221" s="9" t="s">
        <v>40</v>
      </c>
      <c r="P221" s="9" t="s">
        <v>40</v>
      </c>
      <c r="Q221" s="9" t="s">
        <v>40</v>
      </c>
      <c r="R221" s="9"/>
    </row>
    <row r="222" spans="1:18" x14ac:dyDescent="0.2">
      <c r="A222" s="1">
        <v>2000</v>
      </c>
      <c r="B222" s="1" t="s">
        <v>68</v>
      </c>
      <c r="C222" s="1" t="s">
        <v>76</v>
      </c>
      <c r="D222" s="9">
        <v>630.67500000000007</v>
      </c>
      <c r="E222" s="9">
        <v>0.87902503323074999</v>
      </c>
      <c r="F222" s="9">
        <v>2.9382769845000004E-2</v>
      </c>
      <c r="G222" s="9">
        <v>1.8289574999999999E-2</v>
      </c>
      <c r="H222" s="9">
        <v>2.2830435000000002</v>
      </c>
      <c r="I222" s="9">
        <v>1.0406137500000001</v>
      </c>
      <c r="J222" s="9">
        <v>4.6417679999999999</v>
      </c>
      <c r="K222" s="9">
        <v>4.9318785000000007</v>
      </c>
      <c r="L222" s="9">
        <v>1.8794115000000002</v>
      </c>
      <c r="M222" s="9">
        <v>7.9597279317910807</v>
      </c>
      <c r="N222" s="9">
        <v>31.42663677643991</v>
      </c>
      <c r="O222" s="9" t="s">
        <v>40</v>
      </c>
      <c r="P222" s="9">
        <v>5.3679148224328304E-5</v>
      </c>
      <c r="Q222" s="9" t="s">
        <v>40</v>
      </c>
      <c r="R222" s="9"/>
    </row>
    <row r="223" spans="1:18" x14ac:dyDescent="0.2">
      <c r="A223" s="1">
        <v>2001</v>
      </c>
      <c r="B223" s="1" t="s">
        <v>68</v>
      </c>
      <c r="C223" s="1" t="s">
        <v>76</v>
      </c>
      <c r="D223" s="9">
        <v>764.03000000000009</v>
      </c>
      <c r="E223" s="9">
        <v>0.67483505199810001</v>
      </c>
      <c r="F223" s="9">
        <v>3.5595699282000008E-2</v>
      </c>
      <c r="G223" s="9">
        <v>2.0628810000000004E-2</v>
      </c>
      <c r="H223" s="9">
        <v>3.5298186000000005</v>
      </c>
      <c r="I223" s="9">
        <v>1.2912107000000004</v>
      </c>
      <c r="J223" s="9">
        <v>5.5086563000000002</v>
      </c>
      <c r="K223" s="9">
        <v>5.9365131000000009</v>
      </c>
      <c r="L223" s="9">
        <v>2.2080467000000001</v>
      </c>
      <c r="M223" s="9">
        <v>9.9309841599995892</v>
      </c>
      <c r="N223" s="9">
        <v>36.847812223314378</v>
      </c>
      <c r="O223" s="9" t="s">
        <v>40</v>
      </c>
      <c r="P223" s="9">
        <v>6.9680364159309475E-5</v>
      </c>
      <c r="Q223" s="9" t="s">
        <v>40</v>
      </c>
      <c r="R223" s="9"/>
    </row>
    <row r="224" spans="1:18" x14ac:dyDescent="0.2">
      <c r="A224" s="1">
        <v>2002</v>
      </c>
      <c r="B224" s="1" t="s">
        <v>68</v>
      </c>
      <c r="C224" s="1" t="s">
        <v>76</v>
      </c>
      <c r="D224" s="9">
        <v>678.18399999999997</v>
      </c>
      <c r="E224" s="9">
        <v>0.79663860144959997</v>
      </c>
      <c r="F224" s="9">
        <v>3.1596185649600005E-2</v>
      </c>
      <c r="G224" s="9">
        <v>1.5598231999999998E-2</v>
      </c>
      <c r="H224" s="9">
        <v>3.1399919199999999</v>
      </c>
      <c r="I224" s="9">
        <v>1.13256728</v>
      </c>
      <c r="J224" s="9">
        <v>5.0728163200000003</v>
      </c>
      <c r="K224" s="9">
        <v>5.2559259999999997</v>
      </c>
      <c r="L224" s="9">
        <v>1.9667335999999997</v>
      </c>
      <c r="M224" s="9">
        <v>8.7721323735943297</v>
      </c>
      <c r="N224" s="9">
        <v>33.386615629313923</v>
      </c>
      <c r="O224" s="9" t="s">
        <v>40</v>
      </c>
      <c r="P224" s="9">
        <v>5.5124865077423279E-5</v>
      </c>
      <c r="Q224" s="9" t="s">
        <v>40</v>
      </c>
      <c r="R224" s="9"/>
    </row>
    <row r="225" spans="1:18" x14ac:dyDescent="0.2">
      <c r="A225" s="1">
        <v>2003</v>
      </c>
      <c r="B225" s="1" t="s">
        <v>68</v>
      </c>
      <c r="C225" s="1" t="s">
        <v>76</v>
      </c>
      <c r="D225" s="9">
        <v>1198.4750000000001</v>
      </c>
      <c r="E225" s="9">
        <v>0.82843963564950018</v>
      </c>
      <c r="F225" s="9">
        <v>4.6530192637500002E-2</v>
      </c>
      <c r="G225" s="9">
        <v>2.8763399999999998E-2</v>
      </c>
      <c r="H225" s="9">
        <v>5.0216102500000002</v>
      </c>
      <c r="I225" s="9">
        <v>1.5939717500000004</v>
      </c>
      <c r="J225" s="9">
        <v>8.1855842500000016</v>
      </c>
      <c r="K225" s="9">
        <v>8.4732182500000004</v>
      </c>
      <c r="L225" s="9">
        <v>3.08008075</v>
      </c>
      <c r="M225" s="9">
        <v>14.373817507237115</v>
      </c>
      <c r="N225" s="9">
        <v>56.264421946506353</v>
      </c>
      <c r="O225" s="9" t="s">
        <v>40</v>
      </c>
      <c r="P225" s="9">
        <v>1.1984750000000003E-4</v>
      </c>
      <c r="Q225" s="9" t="s">
        <v>40</v>
      </c>
      <c r="R225" s="9"/>
    </row>
    <row r="226" spans="1:18" x14ac:dyDescent="0.2">
      <c r="A226" s="1">
        <v>2004</v>
      </c>
      <c r="B226" s="1" t="s">
        <v>68</v>
      </c>
      <c r="C226" s="1" t="s">
        <v>76</v>
      </c>
      <c r="D226" s="9">
        <v>970.15599999999995</v>
      </c>
      <c r="E226" s="9">
        <v>1.1067344161565997</v>
      </c>
      <c r="F226" s="9">
        <v>3.7665821621999995E-2</v>
      </c>
      <c r="G226" s="9">
        <v>9.7015599999999997E-3</v>
      </c>
      <c r="H226" s="9">
        <v>3.85151932</v>
      </c>
      <c r="I226" s="9">
        <v>1.6007574</v>
      </c>
      <c r="J226" s="9">
        <v>6.8590029199999991</v>
      </c>
      <c r="K226" s="9">
        <v>6.8201966799999987</v>
      </c>
      <c r="L226" s="9">
        <v>2.62912276</v>
      </c>
      <c r="M226" s="9">
        <v>10.90685619537409</v>
      </c>
      <c r="N226" s="9">
        <v>43.622372149170324</v>
      </c>
      <c r="O226" s="9" t="s">
        <v>40</v>
      </c>
      <c r="P226" s="9">
        <v>8.0694061311788176E-5</v>
      </c>
      <c r="Q226" s="9" t="s">
        <v>40</v>
      </c>
      <c r="R226" s="9"/>
    </row>
    <row r="227" spans="1:18" x14ac:dyDescent="0.2">
      <c r="A227" s="1">
        <v>2005</v>
      </c>
      <c r="B227" s="1" t="s">
        <v>68</v>
      </c>
      <c r="C227" s="1" t="s">
        <v>76</v>
      </c>
      <c r="D227" s="9">
        <v>1352.153</v>
      </c>
      <c r="E227" s="9">
        <v>0.95605006853432994</v>
      </c>
      <c r="F227" s="9">
        <v>5.2496664148500002E-2</v>
      </c>
      <c r="G227" s="9">
        <v>8.1129179999999985E-3</v>
      </c>
      <c r="H227" s="9">
        <v>5.2193105800000001</v>
      </c>
      <c r="I227" s="9">
        <v>1.9876649100000001</v>
      </c>
      <c r="J227" s="9">
        <v>9.1135112199999995</v>
      </c>
      <c r="K227" s="9">
        <v>9.1540758100000001</v>
      </c>
      <c r="L227" s="9">
        <v>3.3939040299999998</v>
      </c>
      <c r="M227" s="9">
        <v>14.790682269971375</v>
      </c>
      <c r="N227" s="9">
        <v>58.388852955859051</v>
      </c>
      <c r="O227" s="9" t="s">
        <v>40</v>
      </c>
      <c r="P227" s="9">
        <v>1.099071220922834E-4</v>
      </c>
      <c r="Q227" s="9" t="s">
        <v>40</v>
      </c>
      <c r="R227" s="9"/>
    </row>
    <row r="228" spans="1:18" x14ac:dyDescent="0.2">
      <c r="A228" s="1">
        <v>2006</v>
      </c>
      <c r="B228" s="1" t="s">
        <v>68</v>
      </c>
      <c r="C228" s="1" t="s">
        <v>76</v>
      </c>
      <c r="D228" s="9">
        <v>1025.1560000000002</v>
      </c>
      <c r="E228" s="9">
        <v>1.3686358197481201</v>
      </c>
      <c r="F228" s="9">
        <v>3.9801169122000005E-2</v>
      </c>
      <c r="G228" s="9">
        <v>5.1257800000000008E-3</v>
      </c>
      <c r="H228" s="9">
        <v>3.7213162800000004</v>
      </c>
      <c r="I228" s="9">
        <v>1.7632683200000003</v>
      </c>
      <c r="J228" s="9">
        <v>6.5199921600000019</v>
      </c>
      <c r="K228" s="9">
        <v>6.8685452000000025</v>
      </c>
      <c r="L228" s="9">
        <v>2.6038962400000001</v>
      </c>
      <c r="M228" s="9">
        <v>10.78604174996461</v>
      </c>
      <c r="N228" s="9">
        <v>43.601267589200027</v>
      </c>
      <c r="O228" s="9" t="s">
        <v>40</v>
      </c>
      <c r="P228" s="9">
        <v>8.7254926669139442E-5</v>
      </c>
      <c r="Q228" s="9" t="s">
        <v>40</v>
      </c>
      <c r="R228" s="9"/>
    </row>
    <row r="229" spans="1:18" x14ac:dyDescent="0.2">
      <c r="A229" s="1">
        <v>2007</v>
      </c>
      <c r="B229" s="1" t="s">
        <v>68</v>
      </c>
      <c r="C229" s="1" t="s">
        <v>76</v>
      </c>
      <c r="D229" s="1">
        <v>1032.32</v>
      </c>
      <c r="E229" s="9">
        <v>0.67627417401599987</v>
      </c>
      <c r="F229" s="9">
        <v>4.0079307840000002E-2</v>
      </c>
      <c r="G229" s="9">
        <v>5.1615999999999997E-3</v>
      </c>
      <c r="H229" s="9">
        <v>3.2311615999999996</v>
      </c>
      <c r="I229" s="9">
        <v>1.496864</v>
      </c>
      <c r="J229" s="9">
        <v>6.9991295999999998</v>
      </c>
      <c r="K229" s="9">
        <v>6.8855744000000003</v>
      </c>
      <c r="L229" s="9">
        <v>2.7459712000000001</v>
      </c>
      <c r="M229" s="9">
        <v>11.209450795836794</v>
      </c>
      <c r="N229" s="9">
        <v>48.484667738871934</v>
      </c>
      <c r="O229" s="9" t="s">
        <v>40</v>
      </c>
      <c r="P229" s="9">
        <v>6.8204706024720132E-5</v>
      </c>
      <c r="Q229" s="9" t="s">
        <v>40</v>
      </c>
      <c r="R229" s="9"/>
    </row>
    <row r="230" spans="1:18" x14ac:dyDescent="0.2">
      <c r="A230" s="1">
        <v>2008</v>
      </c>
      <c r="B230" s="1" t="s">
        <v>68</v>
      </c>
      <c r="C230" s="1" t="s">
        <v>76</v>
      </c>
      <c r="D230" s="1">
        <v>1189.73</v>
      </c>
      <c r="E230" s="9" t="s">
        <v>40</v>
      </c>
      <c r="F230" s="9" t="s">
        <v>40</v>
      </c>
      <c r="G230" s="9" t="s">
        <v>40</v>
      </c>
      <c r="H230" s="9" t="s">
        <v>40</v>
      </c>
      <c r="I230" s="9" t="s">
        <v>40</v>
      </c>
      <c r="J230" s="9" t="s">
        <v>40</v>
      </c>
      <c r="K230" s="9" t="s">
        <v>40</v>
      </c>
      <c r="L230" s="9" t="s">
        <v>40</v>
      </c>
      <c r="M230" s="9" t="s">
        <v>40</v>
      </c>
      <c r="N230" s="9" t="s">
        <v>40</v>
      </c>
      <c r="O230" s="9" t="s">
        <v>40</v>
      </c>
      <c r="P230" s="9" t="s">
        <v>40</v>
      </c>
      <c r="Q230" s="9" t="s">
        <v>40</v>
      </c>
      <c r="R230" s="9"/>
    </row>
    <row r="231" spans="1:18" x14ac:dyDescent="0.2">
      <c r="A231" s="1">
        <v>2009</v>
      </c>
      <c r="B231" s="1" t="s">
        <v>68</v>
      </c>
      <c r="C231" s="1" t="s">
        <v>76</v>
      </c>
      <c r="D231" s="1">
        <v>1003.88</v>
      </c>
      <c r="E231" s="9" t="s">
        <v>40</v>
      </c>
      <c r="F231" s="9" t="s">
        <v>40</v>
      </c>
      <c r="G231" s="9" t="s">
        <v>40</v>
      </c>
      <c r="H231" s="9" t="s">
        <v>40</v>
      </c>
      <c r="I231" s="9" t="s">
        <v>40</v>
      </c>
      <c r="J231" s="9" t="s">
        <v>40</v>
      </c>
      <c r="K231" s="9" t="s">
        <v>40</v>
      </c>
      <c r="L231" s="9" t="s">
        <v>40</v>
      </c>
      <c r="M231" s="9" t="s">
        <v>40</v>
      </c>
      <c r="N231" s="9" t="s">
        <v>40</v>
      </c>
      <c r="O231" s="9" t="s">
        <v>40</v>
      </c>
      <c r="P231" s="9" t="s">
        <v>40</v>
      </c>
      <c r="Q231" s="9" t="s">
        <v>40</v>
      </c>
      <c r="R231" s="9"/>
    </row>
    <row r="232" spans="1:18" x14ac:dyDescent="0.2">
      <c r="A232" s="1">
        <v>2000</v>
      </c>
      <c r="B232" s="1" t="s">
        <v>68</v>
      </c>
      <c r="C232" s="1" t="s">
        <v>77</v>
      </c>
      <c r="D232" s="9">
        <v>641.57100000000003</v>
      </c>
      <c r="E232" s="9">
        <v>0.74493487592118002</v>
      </c>
      <c r="F232" s="9">
        <v>4.9817346579000006E-2</v>
      </c>
      <c r="G232" s="9">
        <v>3.9777401999999996E-2</v>
      </c>
      <c r="H232" s="9">
        <v>2.4636326400000002</v>
      </c>
      <c r="I232" s="9">
        <v>1.2189849000000001</v>
      </c>
      <c r="J232" s="9">
        <v>3.9777401999999999</v>
      </c>
      <c r="K232" s="9">
        <v>3.9841559100000001</v>
      </c>
      <c r="L232" s="9">
        <v>1.43711904</v>
      </c>
      <c r="M232" s="9">
        <v>8.6583352288509019</v>
      </c>
      <c r="N232" s="9">
        <v>32.669743915315308</v>
      </c>
      <c r="O232" s="9" t="s">
        <v>40</v>
      </c>
      <c r="P232" s="9">
        <v>2.4960008271912549E-4</v>
      </c>
      <c r="Q232" s="9" t="s">
        <v>40</v>
      </c>
      <c r="R232" s="9"/>
    </row>
    <row r="233" spans="1:18" x14ac:dyDescent="0.2">
      <c r="A233" s="1">
        <v>2001</v>
      </c>
      <c r="B233" s="1" t="s">
        <v>68</v>
      </c>
      <c r="C233" s="1" t="s">
        <v>77</v>
      </c>
      <c r="D233" s="9">
        <v>731.81000000000006</v>
      </c>
      <c r="E233" s="9">
        <v>0.40171225107510006</v>
      </c>
      <c r="F233" s="9">
        <v>5.6824314690000009E-2</v>
      </c>
      <c r="G233" s="9">
        <v>7.0985569999999998E-2</v>
      </c>
      <c r="H233" s="9">
        <v>3.4907337000000003</v>
      </c>
      <c r="I233" s="9">
        <v>1.1489417000000002</v>
      </c>
      <c r="J233" s="9">
        <v>4.5299039000000008</v>
      </c>
      <c r="K233" s="9">
        <v>4.4128143</v>
      </c>
      <c r="L233" s="9">
        <v>1.5953458</v>
      </c>
      <c r="M233" s="9">
        <v>10.320743466537497</v>
      </c>
      <c r="N233" s="9">
        <v>34.788339479414667</v>
      </c>
      <c r="O233" s="9" t="s">
        <v>40</v>
      </c>
      <c r="P233" s="9">
        <v>3.1217515765419329E-4</v>
      </c>
      <c r="Q233" s="9" t="s">
        <v>40</v>
      </c>
      <c r="R233" s="9"/>
    </row>
    <row r="234" spans="1:18" x14ac:dyDescent="0.2">
      <c r="A234" s="1">
        <v>2002</v>
      </c>
      <c r="B234" s="1" t="s">
        <v>68</v>
      </c>
      <c r="C234" s="1" t="s">
        <v>77</v>
      </c>
      <c r="D234" s="9">
        <v>656.90800000000013</v>
      </c>
      <c r="E234" s="9">
        <v>0.57725089579164013</v>
      </c>
      <c r="F234" s="9">
        <v>3.0604949575200008E-2</v>
      </c>
      <c r="G234" s="9">
        <v>4.1385204000000009E-2</v>
      </c>
      <c r="H234" s="9">
        <v>3.0808985200000008</v>
      </c>
      <c r="I234" s="9">
        <v>1.0444837200000001</v>
      </c>
      <c r="J234" s="9">
        <v>4.322454640000001</v>
      </c>
      <c r="K234" s="9">
        <v>3.9677243200000003</v>
      </c>
      <c r="L234" s="9">
        <v>1.4320594400000002</v>
      </c>
      <c r="M234" s="9">
        <v>9.3170239582815366</v>
      </c>
      <c r="N234" s="9">
        <v>33.279724096963349</v>
      </c>
      <c r="O234" s="9" t="s">
        <v>40</v>
      </c>
      <c r="P234" s="9">
        <v>2.5556686810790282E-4</v>
      </c>
      <c r="Q234" s="9" t="s">
        <v>40</v>
      </c>
      <c r="R234" s="9"/>
    </row>
    <row r="235" spans="1:18" x14ac:dyDescent="0.2">
      <c r="A235" s="1">
        <v>2003</v>
      </c>
      <c r="B235" s="1" t="s">
        <v>68</v>
      </c>
      <c r="C235" s="1" t="s">
        <v>77</v>
      </c>
      <c r="D235" s="9">
        <v>1155.749</v>
      </c>
      <c r="E235" s="9">
        <v>0.65008977731397</v>
      </c>
      <c r="F235" s="9">
        <v>7.1794203280799995E-2</v>
      </c>
      <c r="G235" s="9">
        <v>8.8992672999999994E-2</v>
      </c>
      <c r="H235" s="9">
        <v>5.33956038</v>
      </c>
      <c r="I235" s="9">
        <v>1.6296060899999998</v>
      </c>
      <c r="J235" s="9">
        <v>6.5299818499999995</v>
      </c>
      <c r="K235" s="9">
        <v>6.1254697</v>
      </c>
      <c r="L235" s="9">
        <v>2.17280812</v>
      </c>
      <c r="M235" s="9">
        <v>13.980981004825779</v>
      </c>
      <c r="N235" s="9">
        <v>48.333990352957706</v>
      </c>
      <c r="O235" s="9" t="s">
        <v>40</v>
      </c>
      <c r="P235" s="9">
        <v>5.1625411494488386E-4</v>
      </c>
      <c r="Q235" s="9" t="s">
        <v>40</v>
      </c>
      <c r="R235" s="9"/>
    </row>
    <row r="236" spans="1:18" x14ac:dyDescent="0.2">
      <c r="A236" s="1">
        <v>2004</v>
      </c>
      <c r="B236" s="1" t="s">
        <v>68</v>
      </c>
      <c r="C236" s="1" t="s">
        <v>77</v>
      </c>
      <c r="D236" s="9">
        <v>1012.529</v>
      </c>
      <c r="E236" s="9">
        <v>1.3403417641861799</v>
      </c>
      <c r="F236" s="9">
        <v>3.9310932160499995E-2</v>
      </c>
      <c r="G236" s="9">
        <v>2.2275638E-2</v>
      </c>
      <c r="H236" s="9">
        <v>4.1007424500000003</v>
      </c>
      <c r="I236" s="9">
        <v>1.8124269099999999</v>
      </c>
      <c r="J236" s="9">
        <v>6.1460510299999997</v>
      </c>
      <c r="K236" s="9">
        <v>5.5284083400000013</v>
      </c>
      <c r="L236" s="9">
        <v>2.0149327100000001</v>
      </c>
      <c r="M236" s="9">
        <v>11.896961729964573</v>
      </c>
      <c r="N236" s="9">
        <v>44.949804685836853</v>
      </c>
      <c r="O236" s="9" t="s">
        <v>40</v>
      </c>
      <c r="P236" s="9">
        <v>3.5925884618728224E-4</v>
      </c>
      <c r="Q236" s="9" t="s">
        <v>40</v>
      </c>
      <c r="R236" s="9"/>
    </row>
    <row r="237" spans="1:18" x14ac:dyDescent="0.2">
      <c r="A237" s="1">
        <v>2005</v>
      </c>
      <c r="B237" s="1" t="s">
        <v>68</v>
      </c>
      <c r="C237" s="1" t="s">
        <v>77</v>
      </c>
      <c r="D237" s="9">
        <v>1333.1879999999999</v>
      </c>
      <c r="E237" s="9">
        <v>1.0691292522077998</v>
      </c>
      <c r="F237" s="9">
        <v>5.1760357505999999E-2</v>
      </c>
      <c r="G237" s="9">
        <v>6.6659399999999987E-3</v>
      </c>
      <c r="H237" s="9">
        <v>4.9327955999999995</v>
      </c>
      <c r="I237" s="9">
        <v>1.8264675600000002</v>
      </c>
      <c r="J237" s="9">
        <v>7.8124816799999985</v>
      </c>
      <c r="K237" s="9">
        <v>7.0925601599999997</v>
      </c>
      <c r="L237" s="9">
        <v>2.5063934399999996</v>
      </c>
      <c r="M237" s="9">
        <v>14.774589049170945</v>
      </c>
      <c r="N237" s="9">
        <v>56.235104240635664</v>
      </c>
      <c r="O237" s="9" t="s">
        <v>40</v>
      </c>
      <c r="P237" s="9">
        <v>5.1867031876463474E-4</v>
      </c>
      <c r="Q237" s="9" t="s">
        <v>40</v>
      </c>
      <c r="R237" s="9"/>
    </row>
    <row r="238" spans="1:18" x14ac:dyDescent="0.2">
      <c r="A238" s="1">
        <v>2006</v>
      </c>
      <c r="B238" s="1" t="s">
        <v>68</v>
      </c>
      <c r="C238" s="1" t="s">
        <v>77</v>
      </c>
      <c r="D238" s="9">
        <v>988.1429999999998</v>
      </c>
      <c r="E238" s="9">
        <v>0.94867879190174975</v>
      </c>
      <c r="F238" s="9">
        <v>4.6036989484199993E-2</v>
      </c>
      <c r="G238" s="9">
        <v>4.9407149999999992E-3</v>
      </c>
      <c r="H238" s="9">
        <v>3.5770776599999992</v>
      </c>
      <c r="I238" s="9">
        <v>1.5810287999999997</v>
      </c>
      <c r="J238" s="9">
        <v>5.365616489999999</v>
      </c>
      <c r="K238" s="9">
        <v>4.9604778599999992</v>
      </c>
      <c r="L238" s="9">
        <v>1.8181831199999996</v>
      </c>
      <c r="M238" s="9">
        <v>10.436195439939043</v>
      </c>
      <c r="N238" s="9">
        <v>40.968463700790295</v>
      </c>
      <c r="O238" s="9" t="s">
        <v>40</v>
      </c>
      <c r="P238" s="9">
        <v>3.4262559161671584E-4</v>
      </c>
      <c r="Q238" s="9" t="s">
        <v>40</v>
      </c>
      <c r="R238" s="9"/>
    </row>
    <row r="239" spans="1:18" x14ac:dyDescent="0.2">
      <c r="A239" s="1">
        <v>2007</v>
      </c>
      <c r="B239" s="1" t="s">
        <v>68</v>
      </c>
      <c r="C239" s="1" t="s">
        <v>77</v>
      </c>
      <c r="D239" s="1">
        <v>1025.78</v>
      </c>
      <c r="E239" s="9">
        <v>0.53064023047139997</v>
      </c>
      <c r="F239" s="9">
        <v>3.9825395610000001E-2</v>
      </c>
      <c r="G239" s="9">
        <v>6.1546799999999992E-3</v>
      </c>
      <c r="H239" s="9">
        <v>3.0670821999999998</v>
      </c>
      <c r="I239" s="9">
        <v>1.384803</v>
      </c>
      <c r="J239" s="9">
        <v>6.041844199999999</v>
      </c>
      <c r="K239" s="9">
        <v>5.4571496000000002</v>
      </c>
      <c r="L239" s="9">
        <v>1.9900131999999999</v>
      </c>
      <c r="M239" s="9">
        <v>11.450024772816288</v>
      </c>
      <c r="N239" s="9">
        <v>48.74236646385507</v>
      </c>
      <c r="O239" s="9" t="s">
        <v>40</v>
      </c>
      <c r="P239" s="9">
        <v>2.9583818352772067E-4</v>
      </c>
      <c r="Q239" s="9" t="s">
        <v>40</v>
      </c>
      <c r="R239" s="9"/>
    </row>
    <row r="240" spans="1:18" x14ac:dyDescent="0.2">
      <c r="A240" s="1">
        <v>2008</v>
      </c>
      <c r="B240" s="1" t="s">
        <v>68</v>
      </c>
      <c r="C240" s="1" t="s">
        <v>77</v>
      </c>
      <c r="D240" s="1">
        <v>1030.52</v>
      </c>
      <c r="E240" s="9">
        <v>0.27702173796359997</v>
      </c>
      <c r="F240" s="9">
        <v>4.0009423740000001E-2</v>
      </c>
      <c r="G240" s="9">
        <v>9.2746800000000004E-3</v>
      </c>
      <c r="H240" s="9">
        <v>2.5350791999999998</v>
      </c>
      <c r="I240" s="9">
        <v>1.0614356</v>
      </c>
      <c r="J240" s="9">
        <v>5.1835155999999998</v>
      </c>
      <c r="K240" s="9">
        <v>4.8846647999999995</v>
      </c>
      <c r="L240" s="9">
        <v>1.7827995999999999</v>
      </c>
      <c r="M240" s="9">
        <v>10.085706391932462</v>
      </c>
      <c r="N240" s="9">
        <v>46.481043522050285</v>
      </c>
      <c r="O240" s="9" t="s">
        <v>40</v>
      </c>
      <c r="P240" s="9">
        <v>3.5731925912834285E-4</v>
      </c>
      <c r="Q240" s="9" t="s">
        <v>40</v>
      </c>
      <c r="R240" s="9"/>
    </row>
    <row r="241" spans="1:18" x14ac:dyDescent="0.2">
      <c r="A241" s="1">
        <v>2009</v>
      </c>
      <c r="B241" s="1" t="s">
        <v>68</v>
      </c>
      <c r="C241" s="1" t="s">
        <v>77</v>
      </c>
      <c r="D241" s="1">
        <v>986.03499999999997</v>
      </c>
      <c r="E241" s="9">
        <v>0.16482933781229994</v>
      </c>
      <c r="F241" s="9">
        <v>3.8282315857499999E-2</v>
      </c>
      <c r="G241" s="9">
        <v>4.9301750000000002E-3</v>
      </c>
      <c r="H241" s="9">
        <v>2.9876860499999998</v>
      </c>
      <c r="I241" s="9">
        <v>1.3607283000000001</v>
      </c>
      <c r="J241" s="9">
        <v>5.3640304000000008</v>
      </c>
      <c r="K241" s="9">
        <v>4.8217111499999996</v>
      </c>
      <c r="L241" s="9">
        <v>1.7452819499999999</v>
      </c>
      <c r="M241" s="9">
        <v>8.7353272524850087</v>
      </c>
      <c r="N241" s="9">
        <v>46.843916375927385</v>
      </c>
      <c r="O241" s="9" t="s">
        <v>40</v>
      </c>
      <c r="P241" s="9">
        <v>2.7157658994960462E-4</v>
      </c>
      <c r="Q241" s="9" t="s">
        <v>40</v>
      </c>
      <c r="R241" s="9"/>
    </row>
    <row r="242" spans="1:18" x14ac:dyDescent="0.2">
      <c r="A242" s="1">
        <v>2003</v>
      </c>
      <c r="B242" s="1" t="s">
        <v>79</v>
      </c>
      <c r="C242" s="1" t="s">
        <v>80</v>
      </c>
      <c r="D242" s="9">
        <v>3028.91</v>
      </c>
      <c r="E242" s="9">
        <v>1.19146</v>
      </c>
      <c r="F242" s="9" t="s">
        <v>40</v>
      </c>
      <c r="G242" s="9" t="s">
        <v>40</v>
      </c>
      <c r="H242" s="9">
        <v>45.4116</v>
      </c>
      <c r="I242" s="9">
        <v>11.4231</v>
      </c>
      <c r="J242" s="9">
        <v>78.486900000000006</v>
      </c>
      <c r="K242" s="9">
        <v>58.214799999999997</v>
      </c>
      <c r="L242" s="9">
        <v>14.358599999999999</v>
      </c>
      <c r="M242" s="9">
        <v>48.411000000000001</v>
      </c>
      <c r="N242" s="9">
        <v>155.273</v>
      </c>
      <c r="O242" s="9" t="s">
        <v>40</v>
      </c>
      <c r="P242" s="9" t="s">
        <v>40</v>
      </c>
      <c r="Q242" s="9">
        <v>11.5472</v>
      </c>
      <c r="R242" s="9"/>
    </row>
    <row r="243" spans="1:18" x14ac:dyDescent="0.2">
      <c r="A243" s="1">
        <v>2004</v>
      </c>
      <c r="B243" s="1" t="s">
        <v>79</v>
      </c>
      <c r="C243" s="1" t="s">
        <v>80</v>
      </c>
      <c r="D243" s="9">
        <v>2650.3</v>
      </c>
      <c r="E243" s="9">
        <v>1.4489700000000001</v>
      </c>
      <c r="F243" s="9">
        <v>0.28773300000000002</v>
      </c>
      <c r="G243" s="9" t="s">
        <v>40</v>
      </c>
      <c r="H243" s="9">
        <v>45.7117</v>
      </c>
      <c r="I243" s="9">
        <v>10.4223</v>
      </c>
      <c r="J243" s="9">
        <v>73.283799999999999</v>
      </c>
      <c r="K243" s="9">
        <v>59.473399999999998</v>
      </c>
      <c r="L243" s="9">
        <v>13.907999999999999</v>
      </c>
      <c r="M243" s="9">
        <v>44.509</v>
      </c>
      <c r="N243" s="9">
        <v>139.316</v>
      </c>
      <c r="O243" s="9" t="s">
        <v>40</v>
      </c>
      <c r="P243" s="9" t="s">
        <v>40</v>
      </c>
      <c r="Q243" s="9">
        <v>7.1235200000000001</v>
      </c>
      <c r="R243" s="9"/>
    </row>
    <row r="244" spans="1:18" x14ac:dyDescent="0.2">
      <c r="A244" s="1">
        <v>2005</v>
      </c>
      <c r="B244" s="1" t="s">
        <v>79</v>
      </c>
      <c r="C244" s="1" t="s">
        <v>80</v>
      </c>
      <c r="D244" s="9">
        <v>2617.84</v>
      </c>
      <c r="E244" s="9">
        <v>2.85406</v>
      </c>
      <c r="F244" s="9">
        <v>0.83636900000000003</v>
      </c>
      <c r="G244" s="9" t="s">
        <v>40</v>
      </c>
      <c r="H244" s="9">
        <v>45.032400000000003</v>
      </c>
      <c r="I244" s="9">
        <v>10.321199999999999</v>
      </c>
      <c r="J244" s="9">
        <v>69.497900000000001</v>
      </c>
      <c r="K244" s="9">
        <v>78.6982</v>
      </c>
      <c r="L244" s="9">
        <v>15.695499999999999</v>
      </c>
      <c r="M244" s="9">
        <v>45.899099999999997</v>
      </c>
      <c r="N244" s="9">
        <v>135.41999999999999</v>
      </c>
      <c r="O244" s="9" t="s">
        <v>40</v>
      </c>
      <c r="P244" s="9" t="s">
        <v>40</v>
      </c>
      <c r="Q244" s="9">
        <v>9.7726100000000002</v>
      </c>
      <c r="R244" s="9"/>
    </row>
    <row r="245" spans="1:18" x14ac:dyDescent="0.2">
      <c r="A245" s="1">
        <v>2006</v>
      </c>
      <c r="B245" s="1" t="s">
        <v>79</v>
      </c>
      <c r="C245" s="1" t="s">
        <v>80</v>
      </c>
      <c r="D245" s="9">
        <v>1886.8</v>
      </c>
      <c r="E245" s="9">
        <v>2.4732799999999999</v>
      </c>
      <c r="F245" s="9">
        <v>0.72221500000000005</v>
      </c>
      <c r="G245" s="9" t="s">
        <v>40</v>
      </c>
      <c r="H245" s="9">
        <v>30.149799999999999</v>
      </c>
      <c r="I245" s="9">
        <v>6.8694699999999997</v>
      </c>
      <c r="J245" s="9">
        <v>50.172800000000002</v>
      </c>
      <c r="K245" s="9">
        <v>68.296999999999997</v>
      </c>
      <c r="L245" s="9">
        <v>12.0373</v>
      </c>
      <c r="M245" s="9">
        <v>33.625599999999999</v>
      </c>
      <c r="N245" s="9">
        <v>63.105899999999998</v>
      </c>
      <c r="O245" s="9" t="s">
        <v>40</v>
      </c>
      <c r="P245" s="9" t="s">
        <v>40</v>
      </c>
      <c r="Q245" s="9">
        <v>9.10154</v>
      </c>
      <c r="R245" s="9"/>
    </row>
    <row r="246" spans="1:18" x14ac:dyDescent="0.2">
      <c r="A246" s="1">
        <v>2007</v>
      </c>
      <c r="B246" s="1" t="s">
        <v>79</v>
      </c>
      <c r="C246" s="1" t="s">
        <v>80</v>
      </c>
      <c r="D246" s="9">
        <v>1987.78</v>
      </c>
      <c r="E246" s="9">
        <v>3.37303</v>
      </c>
      <c r="F246" s="9">
        <v>0.40825499999999998</v>
      </c>
      <c r="G246" s="9" t="s">
        <v>40</v>
      </c>
      <c r="H246" s="9">
        <v>31.983899999999998</v>
      </c>
      <c r="I246" s="9">
        <v>7.7890600000000001</v>
      </c>
      <c r="J246" s="9">
        <v>55.240400000000001</v>
      </c>
      <c r="K246" s="9">
        <v>74.133399999999995</v>
      </c>
      <c r="L246" s="9">
        <v>13.680199999999999</v>
      </c>
      <c r="M246" s="9">
        <v>34.371499999999997</v>
      </c>
      <c r="N246" s="9" t="s">
        <v>40</v>
      </c>
      <c r="O246" s="9" t="s">
        <v>40</v>
      </c>
      <c r="P246" s="9" t="s">
        <v>40</v>
      </c>
      <c r="Q246" s="9">
        <v>8.8671000000000006</v>
      </c>
      <c r="R246" s="9"/>
    </row>
    <row r="247" spans="1:18" x14ac:dyDescent="0.2">
      <c r="A247" s="1">
        <v>2008</v>
      </c>
      <c r="B247" s="1" t="s">
        <v>79</v>
      </c>
      <c r="C247" s="1" t="s">
        <v>80</v>
      </c>
      <c r="D247" s="9">
        <v>1745.8</v>
      </c>
      <c r="E247" s="9">
        <v>3.3553500000000001</v>
      </c>
      <c r="F247" s="9">
        <v>0.68025100000000005</v>
      </c>
      <c r="G247" s="9" t="s">
        <v>40</v>
      </c>
      <c r="H247" s="9">
        <v>28.090900000000001</v>
      </c>
      <c r="I247" s="9">
        <v>7.0758799999999997</v>
      </c>
      <c r="J247" s="9">
        <v>52.869100000000003</v>
      </c>
      <c r="K247" s="9">
        <v>55.248600000000003</v>
      </c>
      <c r="L247" s="9">
        <v>11.010899999999999</v>
      </c>
      <c r="M247" s="9">
        <v>33.4116</v>
      </c>
      <c r="N247" s="9" t="s">
        <v>40</v>
      </c>
      <c r="O247" s="9" t="s">
        <v>40</v>
      </c>
      <c r="P247" s="9" t="s">
        <v>40</v>
      </c>
      <c r="Q247" s="9">
        <v>6.03315</v>
      </c>
      <c r="R247" s="9"/>
    </row>
    <row r="248" spans="1:18" x14ac:dyDescent="0.2">
      <c r="A248" s="1">
        <v>2009</v>
      </c>
      <c r="B248" s="1" t="s">
        <v>79</v>
      </c>
      <c r="C248" s="1" t="s">
        <v>80</v>
      </c>
      <c r="D248" s="9">
        <v>2488.2800000000002</v>
      </c>
      <c r="E248" s="9">
        <v>4.7154600000000002</v>
      </c>
      <c r="F248" s="9">
        <v>0.47765200000000002</v>
      </c>
      <c r="G248" s="9" t="s">
        <v>40</v>
      </c>
      <c r="H248" s="9">
        <v>40.709699999999998</v>
      </c>
      <c r="I248" s="9">
        <v>9.1343300000000003</v>
      </c>
      <c r="J248" s="9">
        <v>67.374899999999997</v>
      </c>
      <c r="K248" s="9">
        <v>108.482</v>
      </c>
      <c r="L248" s="9">
        <v>19.308199999999999</v>
      </c>
      <c r="M248" s="9">
        <v>46.306899999999999</v>
      </c>
      <c r="N248" s="9" t="s">
        <v>40</v>
      </c>
      <c r="O248" s="9" t="s">
        <v>40</v>
      </c>
      <c r="P248" s="9" t="s">
        <v>40</v>
      </c>
      <c r="Q248" s="9">
        <v>10.120200000000001</v>
      </c>
      <c r="R248" s="9"/>
    </row>
    <row r="249" spans="1:18" x14ac:dyDescent="0.2">
      <c r="A249" s="1">
        <v>2003</v>
      </c>
      <c r="B249" s="1" t="s">
        <v>79</v>
      </c>
      <c r="C249" s="1" t="s">
        <v>81</v>
      </c>
      <c r="D249" s="9">
        <v>2747.02</v>
      </c>
      <c r="E249" s="9">
        <v>1.6227100000000001</v>
      </c>
      <c r="F249" s="9" t="s">
        <v>40</v>
      </c>
      <c r="G249" s="9" t="s">
        <v>40</v>
      </c>
      <c r="H249" s="9">
        <v>38.262180000000001</v>
      </c>
      <c r="I249" s="9">
        <v>8.9873999999999992</v>
      </c>
      <c r="J249" s="9">
        <v>67.882199999999997</v>
      </c>
      <c r="K249" s="9">
        <v>58.756570000000004</v>
      </c>
      <c r="L249" s="9">
        <v>10.33731</v>
      </c>
      <c r="M249" s="9">
        <v>53.164090000000002</v>
      </c>
      <c r="N249" s="9">
        <v>136.68</v>
      </c>
      <c r="O249" s="9" t="s">
        <v>40</v>
      </c>
      <c r="P249" s="9" t="s">
        <v>40</v>
      </c>
      <c r="Q249" s="9">
        <v>24.109179999999999</v>
      </c>
      <c r="R249" s="9"/>
    </row>
    <row r="250" spans="1:18" x14ac:dyDescent="0.2">
      <c r="A250" s="1">
        <v>2004</v>
      </c>
      <c r="B250" s="1" t="s">
        <v>79</v>
      </c>
      <c r="C250" s="1" t="s">
        <v>81</v>
      </c>
      <c r="D250" s="9">
        <v>2992.99</v>
      </c>
      <c r="E250" s="9">
        <v>2.1568900000000002</v>
      </c>
      <c r="F250" s="9">
        <v>0.29152820000000002</v>
      </c>
      <c r="G250" s="9" t="s">
        <v>40</v>
      </c>
      <c r="H250" s="9">
        <v>44.43665</v>
      </c>
      <c r="I250" s="9">
        <v>10.86636</v>
      </c>
      <c r="J250" s="9">
        <v>79.711070000000007</v>
      </c>
      <c r="K250" s="9">
        <v>74.193340000000006</v>
      </c>
      <c r="L250" s="9">
        <v>12.568759999999999</v>
      </c>
      <c r="M250" s="9">
        <v>60.417850000000001</v>
      </c>
      <c r="N250" s="9">
        <v>153.76599999999999</v>
      </c>
      <c r="O250" s="9" t="s">
        <v>40</v>
      </c>
      <c r="P250" s="9" t="s">
        <v>40</v>
      </c>
      <c r="Q250" s="9">
        <v>14.202640000000001</v>
      </c>
      <c r="R250" s="9"/>
    </row>
    <row r="251" spans="1:18" x14ac:dyDescent="0.2">
      <c r="A251" s="1">
        <v>2005</v>
      </c>
      <c r="B251" s="1" t="s">
        <v>79</v>
      </c>
      <c r="C251" s="1" t="s">
        <v>81</v>
      </c>
      <c r="D251" s="9">
        <v>2049.15</v>
      </c>
      <c r="E251" s="9">
        <v>2.13808</v>
      </c>
      <c r="F251" s="9">
        <v>0.38808710000000002</v>
      </c>
      <c r="G251" s="9" t="s">
        <v>40</v>
      </c>
      <c r="H251" s="9">
        <v>28.781320000000001</v>
      </c>
      <c r="I251" s="9">
        <v>7.5323330000000004</v>
      </c>
      <c r="J251" s="9">
        <v>52.550780000000003</v>
      </c>
      <c r="K251" s="9">
        <v>70.677520000000001</v>
      </c>
      <c r="L251" s="9">
        <v>10.09158</v>
      </c>
      <c r="M251" s="9">
        <v>43.437840000000001</v>
      </c>
      <c r="N251" s="9">
        <v>107.55800000000001</v>
      </c>
      <c r="O251" s="9" t="s">
        <v>40</v>
      </c>
      <c r="P251" s="9" t="s">
        <v>40</v>
      </c>
      <c r="Q251" s="9">
        <v>10.4</v>
      </c>
      <c r="R251" s="9"/>
    </row>
    <row r="252" spans="1:18" x14ac:dyDescent="0.2">
      <c r="A252" s="1">
        <v>2006</v>
      </c>
      <c r="B252" s="1" t="s">
        <v>79</v>
      </c>
      <c r="C252" s="1" t="s">
        <v>81</v>
      </c>
      <c r="D252" s="9">
        <v>2176.8200000000002</v>
      </c>
      <c r="E252" s="9">
        <v>2.8331499999999998</v>
      </c>
      <c r="F252" s="9">
        <v>0.76365689999999997</v>
      </c>
      <c r="G252" s="9" t="s">
        <v>40</v>
      </c>
      <c r="H252" s="9">
        <v>30.765139999999999</v>
      </c>
      <c r="I252" s="9">
        <v>7.9884959999999996</v>
      </c>
      <c r="J252" s="9">
        <v>58.651560000000003</v>
      </c>
      <c r="K252" s="9">
        <v>95.179490000000001</v>
      </c>
      <c r="L252" s="9">
        <v>11.94206</v>
      </c>
      <c r="M252" s="9">
        <v>47.82788</v>
      </c>
      <c r="N252" s="9">
        <v>67.234399999999994</v>
      </c>
      <c r="O252" s="9" t="s">
        <v>40</v>
      </c>
      <c r="P252" s="9" t="s">
        <v>40</v>
      </c>
      <c r="Q252" s="9">
        <v>12.48968</v>
      </c>
      <c r="R252" s="9"/>
    </row>
    <row r="253" spans="1:18" x14ac:dyDescent="0.2">
      <c r="A253" s="1">
        <v>2007</v>
      </c>
      <c r="B253" s="1" t="s">
        <v>79</v>
      </c>
      <c r="C253" s="1" t="s">
        <v>81</v>
      </c>
      <c r="D253" s="9">
        <v>2331.7600000000002</v>
      </c>
      <c r="E253" s="9">
        <v>2.65482</v>
      </c>
      <c r="F253" s="9">
        <v>0.45301789999999997</v>
      </c>
      <c r="G253" s="9" t="s">
        <v>40</v>
      </c>
      <c r="H253" s="9">
        <v>30.665240000000001</v>
      </c>
      <c r="I253" s="9">
        <v>8.4634579999999993</v>
      </c>
      <c r="J253" s="9">
        <v>60.736139999999999</v>
      </c>
      <c r="K253" s="9">
        <v>98.163229999999999</v>
      </c>
      <c r="L253" s="9">
        <v>12.814819999999999</v>
      </c>
      <c r="M253" s="9">
        <v>45.496490000000001</v>
      </c>
      <c r="N253" s="9" t="s">
        <v>40</v>
      </c>
      <c r="O253" s="9" t="s">
        <v>40</v>
      </c>
      <c r="P253" s="9" t="s">
        <v>40</v>
      </c>
      <c r="Q253" s="9">
        <v>10.016719999999999</v>
      </c>
      <c r="R253" s="9"/>
    </row>
    <row r="254" spans="1:18" x14ac:dyDescent="0.2">
      <c r="A254" s="1">
        <v>2008</v>
      </c>
      <c r="B254" s="1" t="s">
        <v>79</v>
      </c>
      <c r="C254" s="1" t="s">
        <v>81</v>
      </c>
      <c r="D254" s="9">
        <v>1835.67</v>
      </c>
      <c r="E254" s="9">
        <v>1.9154800000000001</v>
      </c>
      <c r="F254" s="9">
        <v>0.30721219999999999</v>
      </c>
      <c r="G254" s="9" t="s">
        <v>40</v>
      </c>
      <c r="H254" s="9">
        <v>21.924769999999999</v>
      </c>
      <c r="I254" s="9">
        <v>5.7518089999999997</v>
      </c>
      <c r="J254" s="9">
        <v>46.844410000000003</v>
      </c>
      <c r="K254" s="9">
        <v>68.229810000000001</v>
      </c>
      <c r="L254" s="9">
        <v>8.6508249999999993</v>
      </c>
      <c r="M254" s="9">
        <v>38.428739999999998</v>
      </c>
      <c r="N254" s="9" t="s">
        <v>40</v>
      </c>
      <c r="O254" s="9" t="s">
        <v>40</v>
      </c>
      <c r="P254" s="9" t="s">
        <v>40</v>
      </c>
      <c r="Q254" s="9">
        <v>7.2313710000000002</v>
      </c>
      <c r="R254" s="9"/>
    </row>
    <row r="255" spans="1:18" x14ac:dyDescent="0.2">
      <c r="A255" s="1">
        <v>2009</v>
      </c>
      <c r="B255" s="1" t="s">
        <v>79</v>
      </c>
      <c r="C255" s="1" t="s">
        <v>81</v>
      </c>
      <c r="D255" s="9">
        <v>3951.34</v>
      </c>
      <c r="E255" s="9">
        <v>2.81724</v>
      </c>
      <c r="F255" s="9">
        <v>0.44125750000000002</v>
      </c>
      <c r="G255" s="9" t="s">
        <v>40</v>
      </c>
      <c r="H255" s="9">
        <v>53.277949999999997</v>
      </c>
      <c r="I255" s="9">
        <v>13.986409999999999</v>
      </c>
      <c r="J255" s="9">
        <v>104.422</v>
      </c>
      <c r="K255" s="9">
        <v>207.1609</v>
      </c>
      <c r="L255" s="9">
        <v>24.013359999999999</v>
      </c>
      <c r="M255" s="9">
        <v>88.372169999999997</v>
      </c>
      <c r="N255" s="9" t="s">
        <v>40</v>
      </c>
      <c r="O255" s="9" t="s">
        <v>40</v>
      </c>
      <c r="P255" s="9" t="s">
        <v>40</v>
      </c>
      <c r="Q255" s="9">
        <v>20.196760000000001</v>
      </c>
      <c r="R255" s="9"/>
    </row>
    <row r="256" spans="1:18" x14ac:dyDescent="0.2">
      <c r="A256" s="1">
        <v>2003</v>
      </c>
      <c r="B256" s="1" t="s">
        <v>79</v>
      </c>
      <c r="C256" s="1" t="s">
        <v>82</v>
      </c>
      <c r="D256" s="9">
        <v>3987.91</v>
      </c>
      <c r="E256" s="9">
        <v>24.106999999999999</v>
      </c>
      <c r="F256" s="9" t="s">
        <v>40</v>
      </c>
      <c r="G256" s="9" t="s">
        <v>40</v>
      </c>
      <c r="H256" s="9">
        <v>63.863100000000003</v>
      </c>
      <c r="I256" s="9">
        <v>14.221500000000001</v>
      </c>
      <c r="J256" s="9">
        <v>113.44</v>
      </c>
      <c r="K256" s="9">
        <v>116.533</v>
      </c>
      <c r="L256" s="9">
        <v>20.765999999999998</v>
      </c>
      <c r="M256" s="9">
        <v>65.028800000000004</v>
      </c>
      <c r="N256" s="9">
        <v>198.07499999999999</v>
      </c>
      <c r="O256" s="9" t="s">
        <v>40</v>
      </c>
      <c r="P256" s="9" t="s">
        <v>40</v>
      </c>
      <c r="Q256" s="9">
        <v>31.857600000000001</v>
      </c>
      <c r="R256" s="9"/>
    </row>
    <row r="257" spans="1:18" x14ac:dyDescent="0.2">
      <c r="A257" s="1">
        <v>2004</v>
      </c>
      <c r="B257" s="1" t="s">
        <v>79</v>
      </c>
      <c r="C257" s="1" t="s">
        <v>82</v>
      </c>
      <c r="D257" s="9">
        <v>2962.97</v>
      </c>
      <c r="E257" s="9">
        <v>15.8826</v>
      </c>
      <c r="F257" s="9">
        <v>0.53484900000000002</v>
      </c>
      <c r="G257" s="9" t="s">
        <v>40</v>
      </c>
      <c r="H257" s="9">
        <v>50.042000000000002</v>
      </c>
      <c r="I257" s="9">
        <v>11.0185</v>
      </c>
      <c r="J257" s="9">
        <v>84.766400000000004</v>
      </c>
      <c r="K257" s="9">
        <v>92.695099999999996</v>
      </c>
      <c r="L257" s="9">
        <v>16.169599999999999</v>
      </c>
      <c r="M257" s="9">
        <v>55.536000000000001</v>
      </c>
      <c r="N257" s="9">
        <v>145.20599999999999</v>
      </c>
      <c r="O257" s="9" t="s">
        <v>40</v>
      </c>
      <c r="P257" s="9" t="s">
        <v>40</v>
      </c>
      <c r="Q257" s="9">
        <v>15.099399999999999</v>
      </c>
      <c r="R257" s="9"/>
    </row>
    <row r="258" spans="1:18" x14ac:dyDescent="0.2">
      <c r="A258" s="1">
        <v>2005</v>
      </c>
      <c r="B258" s="1" t="s">
        <v>79</v>
      </c>
      <c r="C258" s="1" t="s">
        <v>82</v>
      </c>
      <c r="D258" s="9">
        <v>3100.53</v>
      </c>
      <c r="E258" s="9">
        <v>12.917899999999999</v>
      </c>
      <c r="F258" s="9">
        <v>0.65427400000000002</v>
      </c>
      <c r="G258" s="9" t="s">
        <v>40</v>
      </c>
      <c r="H258" s="9">
        <v>47.319499999999998</v>
      </c>
      <c r="I258" s="9">
        <v>10.8499</v>
      </c>
      <c r="J258" s="9">
        <v>85.505499999999998</v>
      </c>
      <c r="K258" s="9">
        <v>124.46299999999999</v>
      </c>
      <c r="L258" s="9">
        <v>18.962299999999999</v>
      </c>
      <c r="M258" s="9">
        <v>62.677700000000002</v>
      </c>
      <c r="N258" s="9">
        <v>154.81700000000001</v>
      </c>
      <c r="O258" s="9" t="s">
        <v>40</v>
      </c>
      <c r="P258" s="9" t="s">
        <v>40</v>
      </c>
      <c r="Q258" s="9">
        <v>18.836300000000001</v>
      </c>
      <c r="R258" s="9"/>
    </row>
    <row r="259" spans="1:18" x14ac:dyDescent="0.2">
      <c r="A259" s="1">
        <v>2006</v>
      </c>
      <c r="B259" s="1" t="s">
        <v>79</v>
      </c>
      <c r="C259" s="1" t="s">
        <v>82</v>
      </c>
      <c r="D259" s="9">
        <v>2908.52</v>
      </c>
      <c r="E259" s="9">
        <v>10.7607</v>
      </c>
      <c r="F259" s="9">
        <v>0.50183900000000004</v>
      </c>
      <c r="G259" s="9" t="s">
        <v>40</v>
      </c>
      <c r="H259" s="9">
        <v>43.206200000000003</v>
      </c>
      <c r="I259" s="9">
        <v>10.4628</v>
      </c>
      <c r="J259" s="9">
        <v>83.330799999999996</v>
      </c>
      <c r="K259" s="9">
        <v>140.727</v>
      </c>
      <c r="L259" s="9">
        <v>19.181999999999999</v>
      </c>
      <c r="M259" s="9">
        <v>61.230899999999998</v>
      </c>
      <c r="N259" s="9">
        <v>106.145</v>
      </c>
      <c r="O259" s="9" t="s">
        <v>40</v>
      </c>
      <c r="P259" s="9" t="s">
        <v>40</v>
      </c>
      <c r="Q259" s="9">
        <v>19.098600000000001</v>
      </c>
      <c r="R259" s="9"/>
    </row>
    <row r="260" spans="1:18" x14ac:dyDescent="0.2">
      <c r="A260" s="1">
        <v>2007</v>
      </c>
      <c r="B260" s="1" t="s">
        <v>79</v>
      </c>
      <c r="C260" s="1" t="s">
        <v>82</v>
      </c>
      <c r="D260" s="9">
        <v>2084.34</v>
      </c>
      <c r="E260" s="9">
        <v>7.2226100000000004</v>
      </c>
      <c r="F260" s="9">
        <v>0.22231200000000001</v>
      </c>
      <c r="G260" s="9" t="s">
        <v>40</v>
      </c>
      <c r="H260" s="9">
        <v>28.0259</v>
      </c>
      <c r="I260" s="9">
        <v>8.1481600000000007</v>
      </c>
      <c r="J260" s="9">
        <v>58.376100000000001</v>
      </c>
      <c r="K260" s="9">
        <v>103.405</v>
      </c>
      <c r="L260" s="9">
        <v>14.0596</v>
      </c>
      <c r="M260" s="9">
        <v>42.418100000000003</v>
      </c>
      <c r="N260" s="9" t="s">
        <v>40</v>
      </c>
      <c r="O260" s="9" t="s">
        <v>40</v>
      </c>
      <c r="P260" s="9" t="s">
        <v>40</v>
      </c>
      <c r="Q260" s="9">
        <v>10.088100000000001</v>
      </c>
      <c r="R260" s="9"/>
    </row>
    <row r="261" spans="1:18" x14ac:dyDescent="0.2">
      <c r="A261" s="1">
        <v>2008</v>
      </c>
      <c r="B261" s="1" t="s">
        <v>79</v>
      </c>
      <c r="C261" s="1" t="s">
        <v>81</v>
      </c>
      <c r="D261" s="9">
        <v>2278.3000000000002</v>
      </c>
      <c r="E261" s="9">
        <v>7.6449199999999999</v>
      </c>
      <c r="F261" s="9">
        <v>0.63848099999999997</v>
      </c>
      <c r="G261" s="9" t="s">
        <v>40</v>
      </c>
      <c r="H261" s="9">
        <v>31.216799999999999</v>
      </c>
      <c r="I261" s="9">
        <v>8.0501400000000007</v>
      </c>
      <c r="J261" s="9">
        <v>68.332700000000003</v>
      </c>
      <c r="K261" s="9">
        <v>96.650400000000005</v>
      </c>
      <c r="L261" s="9">
        <v>14.1774</v>
      </c>
      <c r="M261" s="9">
        <v>52.451999999999998</v>
      </c>
      <c r="N261" s="9" t="s">
        <v>40</v>
      </c>
      <c r="O261" s="9" t="s">
        <v>40</v>
      </c>
      <c r="P261" s="9" t="s">
        <v>40</v>
      </c>
      <c r="Q261" s="9">
        <v>9.73569</v>
      </c>
      <c r="R261" s="9"/>
    </row>
    <row r="262" spans="1:18" x14ac:dyDescent="0.2">
      <c r="A262" s="1">
        <v>2009</v>
      </c>
      <c r="B262" s="1" t="s">
        <v>79</v>
      </c>
      <c r="C262" s="1" t="s">
        <v>81</v>
      </c>
      <c r="D262" s="9">
        <v>3523.25</v>
      </c>
      <c r="E262" s="9">
        <v>10.319800000000001</v>
      </c>
      <c r="F262" s="9">
        <v>1.12774</v>
      </c>
      <c r="G262" s="9" t="s">
        <v>40</v>
      </c>
      <c r="H262" s="9">
        <v>47.742600000000003</v>
      </c>
      <c r="I262" s="9">
        <v>12.4726</v>
      </c>
      <c r="J262" s="9">
        <v>99.234499999999997</v>
      </c>
      <c r="K262" s="9">
        <v>198.096</v>
      </c>
      <c r="L262" s="9">
        <v>24.892900000000001</v>
      </c>
      <c r="M262" s="9">
        <v>76.094399999999993</v>
      </c>
      <c r="N262" s="9" t="s">
        <v>40</v>
      </c>
      <c r="O262" s="9" t="s">
        <v>40</v>
      </c>
      <c r="P262" s="9" t="s">
        <v>40</v>
      </c>
      <c r="Q262" s="9">
        <v>17.659700000000001</v>
      </c>
      <c r="R262" s="9"/>
    </row>
    <row r="263" spans="1:18" x14ac:dyDescent="0.2">
      <c r="A263" s="1">
        <v>2003</v>
      </c>
      <c r="B263" s="1" t="s">
        <v>79</v>
      </c>
      <c r="C263" s="1" t="s">
        <v>83</v>
      </c>
      <c r="D263" s="9">
        <v>2235.9</v>
      </c>
      <c r="E263" s="9">
        <v>0.71208300000000002</v>
      </c>
      <c r="F263" s="9" t="s">
        <v>40</v>
      </c>
      <c r="G263" s="9" t="s">
        <v>40</v>
      </c>
      <c r="H263" s="9">
        <v>42.628680000000003</v>
      </c>
      <c r="I263" s="9">
        <v>8.0820150000000002</v>
      </c>
      <c r="J263" s="9">
        <v>65.313789999999997</v>
      </c>
      <c r="K263" s="9">
        <v>73.367050000000006</v>
      </c>
      <c r="L263" s="9">
        <v>14.90155</v>
      </c>
      <c r="M263" s="9">
        <v>46.55339</v>
      </c>
      <c r="N263" s="9">
        <v>67.338999999999999</v>
      </c>
      <c r="O263" s="9" t="s">
        <v>40</v>
      </c>
      <c r="P263" s="9" t="s">
        <v>40</v>
      </c>
      <c r="Q263" s="9">
        <v>13.63125</v>
      </c>
      <c r="R263" s="9"/>
    </row>
    <row r="264" spans="1:18" x14ac:dyDescent="0.2">
      <c r="A264" s="1">
        <v>2004</v>
      </c>
      <c r="B264" s="1" t="s">
        <v>79</v>
      </c>
      <c r="C264" s="1" t="s">
        <v>83</v>
      </c>
      <c r="D264" s="9">
        <v>1789.25</v>
      </c>
      <c r="E264" s="9">
        <v>1.0004200000000001</v>
      </c>
      <c r="F264" s="9">
        <v>0.147503</v>
      </c>
      <c r="G264" s="9" t="s">
        <v>40</v>
      </c>
      <c r="H264" s="9">
        <v>39.56823</v>
      </c>
      <c r="I264" s="9">
        <v>6.927543</v>
      </c>
      <c r="J264" s="9">
        <v>57.654209999999999</v>
      </c>
      <c r="K264" s="9">
        <v>68.683719999999994</v>
      </c>
      <c r="L264" s="9">
        <v>14.12509</v>
      </c>
      <c r="M264" s="9">
        <v>40.202010000000001</v>
      </c>
      <c r="N264" s="9">
        <v>50.252699999999997</v>
      </c>
      <c r="O264" s="9" t="s">
        <v>40</v>
      </c>
      <c r="P264" s="9" t="s">
        <v>40</v>
      </c>
      <c r="Q264" s="9">
        <v>8.5734659999999998</v>
      </c>
      <c r="R264" s="9"/>
    </row>
    <row r="265" spans="1:18" x14ac:dyDescent="0.2">
      <c r="A265" s="1">
        <v>2005</v>
      </c>
      <c r="B265" s="1" t="s">
        <v>79</v>
      </c>
      <c r="C265" s="1" t="s">
        <v>83</v>
      </c>
      <c r="D265" s="9">
        <v>1604.09</v>
      </c>
      <c r="E265" s="9">
        <v>7.1642200000000003</v>
      </c>
      <c r="F265" s="9">
        <v>0.1142977</v>
      </c>
      <c r="G265" s="9" t="s">
        <v>40</v>
      </c>
      <c r="H265" s="9">
        <v>37.154089999999997</v>
      </c>
      <c r="I265" s="9">
        <v>8.5481940000000005</v>
      </c>
      <c r="J265" s="9">
        <v>50.561610000000002</v>
      </c>
      <c r="K265" s="9">
        <v>78.26925</v>
      </c>
      <c r="L265" s="9">
        <v>14.59745</v>
      </c>
      <c r="M265" s="9">
        <v>34.80151</v>
      </c>
      <c r="N265" s="9">
        <v>50.285699999999999</v>
      </c>
      <c r="O265" s="9" t="s">
        <v>40</v>
      </c>
      <c r="P265" s="9" t="s">
        <v>40</v>
      </c>
      <c r="Q265" s="9">
        <v>18.621600000000001</v>
      </c>
      <c r="R265" s="9"/>
    </row>
    <row r="266" spans="1:18" x14ac:dyDescent="0.2">
      <c r="A266" s="1">
        <v>2006</v>
      </c>
      <c r="B266" s="1" t="s">
        <v>79</v>
      </c>
      <c r="C266" s="1" t="s">
        <v>83</v>
      </c>
      <c r="D266" s="9">
        <v>1157.99</v>
      </c>
      <c r="E266" s="9">
        <v>13.3133</v>
      </c>
      <c r="F266" s="9">
        <v>0.15591730000000001</v>
      </c>
      <c r="G266" s="9" t="s">
        <v>40</v>
      </c>
      <c r="H266" s="9">
        <v>26.431450000000002</v>
      </c>
      <c r="I266" s="9">
        <v>5.9511810000000001</v>
      </c>
      <c r="J266" s="9">
        <v>39.194989999999997</v>
      </c>
      <c r="K266" s="9">
        <v>68.62209</v>
      </c>
      <c r="L266" s="9">
        <v>11.82962</v>
      </c>
      <c r="M266" s="9">
        <v>23.861260000000001</v>
      </c>
      <c r="N266" s="9">
        <v>27.665099999999999</v>
      </c>
      <c r="O266" s="9" t="s">
        <v>40</v>
      </c>
      <c r="P266" s="9" t="s">
        <v>40</v>
      </c>
      <c r="Q266" s="9">
        <v>10.975110000000001</v>
      </c>
      <c r="R266" s="9"/>
    </row>
    <row r="267" spans="1:18" x14ac:dyDescent="0.2">
      <c r="A267" s="1">
        <v>2007</v>
      </c>
      <c r="B267" s="1" t="s">
        <v>79</v>
      </c>
      <c r="C267" s="1" t="s">
        <v>83</v>
      </c>
      <c r="D267" s="14">
        <v>1290.8599999999999</v>
      </c>
      <c r="E267" s="14">
        <v>23.590599999999998</v>
      </c>
      <c r="F267" s="9">
        <v>0.26984819999999998</v>
      </c>
      <c r="G267" s="9" t="s">
        <v>40</v>
      </c>
      <c r="H267" s="9">
        <v>26.26088</v>
      </c>
      <c r="I267" s="9">
        <v>6.5933159999999997</v>
      </c>
      <c r="J267" s="9">
        <v>45.340899999999998</v>
      </c>
      <c r="K267" s="9">
        <v>78.214910000000003</v>
      </c>
      <c r="L267" s="9">
        <v>13.99593</v>
      </c>
      <c r="M267" s="9">
        <v>21.744779999999999</v>
      </c>
      <c r="N267" s="9" t="s">
        <v>40</v>
      </c>
      <c r="O267" s="9" t="s">
        <v>40</v>
      </c>
      <c r="P267" s="9" t="s">
        <v>40</v>
      </c>
      <c r="Q267" s="9">
        <v>12.972049999999999</v>
      </c>
      <c r="R267" s="9"/>
    </row>
    <row r="268" spans="1:18" x14ac:dyDescent="0.2">
      <c r="A268" s="1">
        <v>2008</v>
      </c>
      <c r="B268" s="1" t="s">
        <v>79</v>
      </c>
      <c r="C268" s="1" t="s">
        <v>83</v>
      </c>
      <c r="D268" s="9">
        <v>986.84500000000003</v>
      </c>
      <c r="E268" s="9">
        <v>17.8</v>
      </c>
      <c r="F268" s="9">
        <v>0.1980662</v>
      </c>
      <c r="G268" s="9" t="s">
        <v>40</v>
      </c>
      <c r="H268" s="9">
        <v>18.966830000000002</v>
      </c>
      <c r="I268" s="9">
        <v>4.1404269999999999</v>
      </c>
      <c r="J268" s="9">
        <v>35.854759999999999</v>
      </c>
      <c r="K268" s="9">
        <v>52.96987</v>
      </c>
      <c r="L268" s="9">
        <v>9.9736550000000008</v>
      </c>
      <c r="M268" s="9">
        <v>20.040369999999999</v>
      </c>
      <c r="N268" s="9" t="s">
        <v>40</v>
      </c>
      <c r="O268" s="9" t="s">
        <v>40</v>
      </c>
      <c r="P268" s="9" t="s">
        <v>40</v>
      </c>
      <c r="Q268" s="9">
        <v>5.8583379999999998</v>
      </c>
      <c r="R268" s="9"/>
    </row>
    <row r="269" spans="1:18" x14ac:dyDescent="0.2">
      <c r="A269" s="1">
        <v>2009</v>
      </c>
      <c r="B269" s="1" t="s">
        <v>79</v>
      </c>
      <c r="C269" s="1" t="s">
        <v>83</v>
      </c>
      <c r="D269" s="9">
        <v>1729.67</v>
      </c>
      <c r="E269" s="9">
        <v>31.418600000000001</v>
      </c>
      <c r="F269" s="9">
        <v>0.58085659999999995</v>
      </c>
      <c r="G269" s="9" t="s">
        <v>40</v>
      </c>
      <c r="H269" s="9">
        <v>32.993299999999998</v>
      </c>
      <c r="I269" s="9">
        <v>7.566414</v>
      </c>
      <c r="J269" s="9">
        <v>60.036459999999998</v>
      </c>
      <c r="K269" s="9">
        <v>121.5394</v>
      </c>
      <c r="L269" s="9">
        <v>19.710850000000001</v>
      </c>
      <c r="M269" s="9">
        <v>37.155810000000002</v>
      </c>
      <c r="N269" s="9" t="s">
        <v>40</v>
      </c>
      <c r="O269" s="9" t="s">
        <v>40</v>
      </c>
      <c r="P269" s="9" t="s">
        <v>40</v>
      </c>
      <c r="Q269" s="9">
        <v>13.627700000000001</v>
      </c>
      <c r="R269" s="9"/>
    </row>
    <row r="270" spans="1:18" x14ac:dyDescent="0.2">
      <c r="A270" s="1">
        <v>2003</v>
      </c>
      <c r="B270" s="1" t="s">
        <v>79</v>
      </c>
      <c r="C270" s="1" t="s">
        <v>84</v>
      </c>
      <c r="D270" s="9">
        <v>2547.8200000000002</v>
      </c>
      <c r="E270" s="9">
        <v>3.8311299999999999</v>
      </c>
      <c r="F270" s="9" t="s">
        <v>40</v>
      </c>
      <c r="G270" s="9" t="s">
        <v>40</v>
      </c>
      <c r="H270" s="9">
        <v>44.017449999999997</v>
      </c>
      <c r="I270" s="9">
        <v>8.9198660000000007</v>
      </c>
      <c r="J270" s="9">
        <v>62.663460000000001</v>
      </c>
      <c r="K270" s="9">
        <v>87.397109999999998</v>
      </c>
      <c r="L270" s="9">
        <v>11.498620000000001</v>
      </c>
      <c r="M270" s="9">
        <v>75.551119999999997</v>
      </c>
      <c r="N270" s="9">
        <v>114.74299999999999</v>
      </c>
      <c r="O270" s="9" t="s">
        <v>40</v>
      </c>
      <c r="P270" s="9" t="s">
        <v>40</v>
      </c>
      <c r="Q270" s="9">
        <v>13.76122</v>
      </c>
      <c r="R270" s="9"/>
    </row>
    <row r="271" spans="1:18" x14ac:dyDescent="0.2">
      <c r="A271" s="1">
        <v>2004</v>
      </c>
      <c r="B271" s="1" t="s">
        <v>79</v>
      </c>
      <c r="C271" s="1" t="s">
        <v>84</v>
      </c>
      <c r="D271" s="9">
        <v>2148.3200000000002</v>
      </c>
      <c r="E271" s="9">
        <v>3.5229400000000002</v>
      </c>
      <c r="F271" s="9">
        <v>0.2460571</v>
      </c>
      <c r="G271" s="9" t="s">
        <v>40</v>
      </c>
      <c r="H271" s="9">
        <v>44.774729999999998</v>
      </c>
      <c r="I271" s="9">
        <v>8.1137510000000006</v>
      </c>
      <c r="J271" s="9">
        <v>59.400860000000002</v>
      </c>
      <c r="K271" s="9">
        <v>86.081379999999996</v>
      </c>
      <c r="L271" s="9">
        <v>11.10173</v>
      </c>
      <c r="M271" s="9">
        <v>70.272930000000002</v>
      </c>
      <c r="N271" s="9">
        <v>98.972499999999997</v>
      </c>
      <c r="O271" s="9" t="s">
        <v>40</v>
      </c>
      <c r="P271" s="9" t="s">
        <v>40</v>
      </c>
      <c r="Q271" s="9">
        <v>9.5981830000000006</v>
      </c>
      <c r="R271" s="9"/>
    </row>
    <row r="272" spans="1:18" x14ac:dyDescent="0.2">
      <c r="A272" s="1">
        <v>2005</v>
      </c>
      <c r="B272" s="1" t="s">
        <v>79</v>
      </c>
      <c r="C272" s="1" t="s">
        <v>84</v>
      </c>
      <c r="D272" s="9">
        <v>2152.98</v>
      </c>
      <c r="E272" s="9">
        <v>4.5405499999999996</v>
      </c>
      <c r="F272" s="9">
        <v>0.29724590000000001</v>
      </c>
      <c r="G272" s="9" t="s">
        <v>40</v>
      </c>
      <c r="H272" s="9">
        <v>43.603540000000002</v>
      </c>
      <c r="I272" s="9">
        <v>8.3539510000000003</v>
      </c>
      <c r="J272" s="9">
        <v>59.045409999999997</v>
      </c>
      <c r="K272" s="9">
        <v>108.8625</v>
      </c>
      <c r="L272" s="9">
        <v>12.51545</v>
      </c>
      <c r="M272" s="9">
        <v>79.106129999999993</v>
      </c>
      <c r="N272" s="9">
        <v>99.750100000000003</v>
      </c>
      <c r="O272" s="9" t="s">
        <v>40</v>
      </c>
      <c r="P272" s="9" t="s">
        <v>40</v>
      </c>
      <c r="Q272" s="9">
        <v>9.164002</v>
      </c>
      <c r="R272" s="9"/>
    </row>
    <row r="273" spans="1:18" x14ac:dyDescent="0.2">
      <c r="A273" s="1">
        <v>2006</v>
      </c>
      <c r="B273" s="1" t="s">
        <v>79</v>
      </c>
      <c r="C273" s="1" t="s">
        <v>84</v>
      </c>
      <c r="D273" s="9">
        <v>1413.03</v>
      </c>
      <c r="E273" s="9">
        <v>3.6901099999999998</v>
      </c>
      <c r="F273" s="9">
        <v>0.21412010000000001</v>
      </c>
      <c r="G273" s="9" t="s">
        <v>40</v>
      </c>
      <c r="H273" s="9">
        <v>26.707260000000002</v>
      </c>
      <c r="I273" s="9">
        <v>5.5983520000000002</v>
      </c>
      <c r="J273" s="9">
        <v>37.677869999999999</v>
      </c>
      <c r="K273" s="9">
        <v>81.505840000000006</v>
      </c>
      <c r="L273" s="9">
        <v>8.4237859999999998</v>
      </c>
      <c r="M273" s="9">
        <v>50.33558</v>
      </c>
      <c r="N273" s="9">
        <v>35.284300000000002</v>
      </c>
      <c r="O273" s="9" t="s">
        <v>40</v>
      </c>
      <c r="P273" s="9" t="s">
        <v>40</v>
      </c>
      <c r="Q273" s="9">
        <v>13.14301</v>
      </c>
      <c r="R273" s="9"/>
    </row>
    <row r="274" spans="1:18" x14ac:dyDescent="0.2">
      <c r="A274" s="1">
        <v>2007</v>
      </c>
      <c r="B274" s="1" t="s">
        <v>79</v>
      </c>
      <c r="C274" s="1" t="s">
        <v>84</v>
      </c>
      <c r="D274" s="9">
        <v>1511.7</v>
      </c>
      <c r="E274" s="9">
        <v>3.8119299999999998</v>
      </c>
      <c r="F274" s="9">
        <v>0.35563210000000001</v>
      </c>
      <c r="G274" s="9" t="s">
        <v>40</v>
      </c>
      <c r="H274" s="9">
        <v>28.018989999999999</v>
      </c>
      <c r="I274" s="9">
        <v>5.8939919999999999</v>
      </c>
      <c r="J274" s="9">
        <v>42.581499999999998</v>
      </c>
      <c r="K274" s="9">
        <v>88.398790000000005</v>
      </c>
      <c r="L274" s="9">
        <v>9.7437070000000006</v>
      </c>
      <c r="M274" s="9">
        <v>53.658499999999997</v>
      </c>
      <c r="N274" s="9" t="s">
        <v>40</v>
      </c>
      <c r="O274" s="9" t="s">
        <v>40</v>
      </c>
      <c r="P274" s="9" t="s">
        <v>40</v>
      </c>
      <c r="Q274" s="9">
        <v>7.445087</v>
      </c>
      <c r="R274" s="9"/>
    </row>
    <row r="275" spans="1:18" x14ac:dyDescent="0.2">
      <c r="A275" s="1">
        <v>2008</v>
      </c>
      <c r="B275" s="1" t="s">
        <v>79</v>
      </c>
      <c r="C275" s="1" t="s">
        <v>84</v>
      </c>
      <c r="D275" s="9">
        <v>1218.18</v>
      </c>
      <c r="E275" s="9">
        <v>3.2178100000000001</v>
      </c>
      <c r="F275" s="9">
        <v>0.29604799999999998</v>
      </c>
      <c r="G275" s="9" t="s">
        <v>40</v>
      </c>
      <c r="H275" s="9">
        <v>24.05067</v>
      </c>
      <c r="I275" s="9">
        <v>4.6461399999999999</v>
      </c>
      <c r="J275" s="9">
        <v>37.586329999999997</v>
      </c>
      <c r="K275" s="9">
        <v>62.742899999999999</v>
      </c>
      <c r="L275" s="9">
        <v>7.4315990000000003</v>
      </c>
      <c r="M275" s="9">
        <v>53.791179999999997</v>
      </c>
      <c r="N275" s="9" t="s">
        <v>40</v>
      </c>
      <c r="O275" s="9" t="s">
        <v>40</v>
      </c>
      <c r="P275" s="9" t="s">
        <v>40</v>
      </c>
      <c r="Q275" s="9">
        <v>5.1930750000000003</v>
      </c>
      <c r="R275" s="9"/>
    </row>
    <row r="276" spans="1:18" x14ac:dyDescent="0.2">
      <c r="A276" s="1">
        <v>2009</v>
      </c>
      <c r="B276" s="1" t="s">
        <v>79</v>
      </c>
      <c r="C276" s="1" t="s">
        <v>84</v>
      </c>
      <c r="D276" s="9">
        <v>2140.69</v>
      </c>
      <c r="E276" s="9">
        <v>6.0057700000000001</v>
      </c>
      <c r="F276" s="9">
        <v>0.72535970000000005</v>
      </c>
      <c r="G276" s="9" t="s">
        <v>40</v>
      </c>
      <c r="H276" s="9">
        <v>44.676569999999998</v>
      </c>
      <c r="I276" s="9">
        <v>8.2823039999999999</v>
      </c>
      <c r="J276" s="9">
        <v>60.155529999999999</v>
      </c>
      <c r="K276" s="9">
        <v>151.02869999999999</v>
      </c>
      <c r="L276" s="9">
        <v>14.84451</v>
      </c>
      <c r="M276" s="9">
        <v>85.802670000000006</v>
      </c>
      <c r="N276" s="9" t="s">
        <v>40</v>
      </c>
      <c r="O276" s="9" t="s">
        <v>40</v>
      </c>
      <c r="P276" s="9" t="s">
        <v>40</v>
      </c>
      <c r="Q276" s="9">
        <v>9.5939829999999997</v>
      </c>
      <c r="R276" s="9"/>
    </row>
  </sheetData>
  <autoFilter ref="A1:R276"/>
  <phoneticPr fontId="1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0"/>
  <sheetViews>
    <sheetView tabSelected="1" workbookViewId="0">
      <selection activeCell="M18" sqref="M18"/>
    </sheetView>
  </sheetViews>
  <sheetFormatPr defaultColWidth="8.85546875" defaultRowHeight="12.75" x14ac:dyDescent="0.2"/>
  <cols>
    <col min="1" max="1" width="10.140625" bestFit="1" customWidth="1"/>
    <col min="2" max="2" width="6.140625" bestFit="1" customWidth="1"/>
    <col min="3" max="3" width="10.28515625" bestFit="1" customWidth="1"/>
    <col min="4" max="4" width="10.28515625" customWidth="1"/>
    <col min="5" max="5" width="8.28515625" bestFit="1" customWidth="1"/>
    <col min="6" max="12" width="7.28515625" bestFit="1" customWidth="1"/>
    <col min="13" max="13" width="7.28515625" customWidth="1"/>
    <col min="14" max="14" width="7.28515625" bestFit="1" customWidth="1"/>
    <col min="16" max="16" width="5.140625" bestFit="1" customWidth="1"/>
    <col min="17" max="17" width="10" bestFit="1" customWidth="1"/>
    <col min="18" max="18" width="10" customWidth="1"/>
    <col min="19" max="19" width="7" bestFit="1" customWidth="1"/>
    <col min="20" max="20" width="6.85546875" bestFit="1" customWidth="1"/>
    <col min="21" max="21" width="4.7109375" bestFit="1" customWidth="1"/>
    <col min="22" max="22" width="8" bestFit="1" customWidth="1"/>
    <col min="23" max="26" width="4.7109375" bestFit="1" customWidth="1"/>
    <col min="27" max="27" width="7.85546875" customWidth="1"/>
    <col min="28" max="28" width="5.140625" bestFit="1" customWidth="1"/>
    <col min="29" max="29" width="7" bestFit="1" customWidth="1"/>
    <col min="31" max="31" width="4.85546875" bestFit="1" customWidth="1"/>
    <col min="32" max="32" width="9.42578125" bestFit="1" customWidth="1"/>
    <col min="33" max="33" width="9.42578125" customWidth="1"/>
    <col min="34" max="43" width="7" bestFit="1" customWidth="1"/>
  </cols>
  <sheetData>
    <row r="1" spans="1:43" x14ac:dyDescent="0.2">
      <c r="A1" s="10" t="s">
        <v>20</v>
      </c>
    </row>
    <row r="2" spans="1:43" x14ac:dyDescent="0.2">
      <c r="A2" s="65" t="s">
        <v>99</v>
      </c>
      <c r="B2" s="65"/>
      <c r="C2" s="65"/>
      <c r="AF2" s="49"/>
    </row>
    <row r="3" spans="1:43" ht="38.25" x14ac:dyDescent="0.2">
      <c r="A3" t="s">
        <v>24</v>
      </c>
      <c r="B3" s="10" t="s">
        <v>27</v>
      </c>
      <c r="C3" s="10" t="s">
        <v>26</v>
      </c>
      <c r="D3" s="49" t="str">
        <f>'CV Pivots Flux Across H20Sheds'!B4</f>
        <v>CV of Flow (mm)</v>
      </c>
      <c r="E3" s="49" t="str">
        <f>'CV Pivots Flux Across H20Sheds'!C4</f>
        <v>CV of NO3_N</v>
      </c>
      <c r="F3" s="49" t="str">
        <f>'CV Pivots Flux Across H20Sheds'!D4</f>
        <v>CV of NH4_N</v>
      </c>
      <c r="G3" s="49" t="str">
        <f>'CV Pivots Flux Across H20Sheds'!F4</f>
        <v>CV of CL</v>
      </c>
      <c r="H3" s="49" t="str">
        <f>'CV Pivots Flux Across H20Sheds'!G4</f>
        <v>CV of K</v>
      </c>
      <c r="I3" s="49" t="str">
        <f>'CV Pivots Flux Across H20Sheds'!H4</f>
        <v>CV of NA</v>
      </c>
      <c r="J3" s="49" t="str">
        <f>'CV Pivots Flux Across H20Sheds'!I4</f>
        <v>CV of CA</v>
      </c>
      <c r="K3" s="49" t="str">
        <f>'CV Pivots Flux Across H20Sheds'!J4</f>
        <v>CV of MG</v>
      </c>
      <c r="L3" s="49" t="str">
        <f>'CV Pivots Flux Across H20Sheds'!K4</f>
        <v>CV of SO4_S</v>
      </c>
      <c r="M3" s="49" t="str">
        <f>'CV Pivots Flux Across H20Sheds'!L4</f>
        <v>CV of SIO2</v>
      </c>
      <c r="N3" s="49" t="str">
        <f>'CV Pivots Flux Across H20Sheds'!O4</f>
        <v>CV of DOC</v>
      </c>
      <c r="P3" s="10" t="s">
        <v>27</v>
      </c>
      <c r="Q3" s="10" t="s">
        <v>26</v>
      </c>
      <c r="R3" s="49" t="str">
        <f>'CV Pivots Flux Across H20Sheds'!R4</f>
        <v>CV of Flow (mm)</v>
      </c>
      <c r="S3" s="49" t="str">
        <f>'CV Pivots Flux Across H20Sheds'!S4</f>
        <v>CV of NO3_N</v>
      </c>
      <c r="T3" s="49" t="str">
        <f>'CV Pivots Flux Across H20Sheds'!T4</f>
        <v>CV of NH4_N</v>
      </c>
      <c r="U3" s="49" t="str">
        <f>'CV Pivots Flux Across H20Sheds'!U4</f>
        <v>CV of PO4</v>
      </c>
      <c r="V3" s="49" t="str">
        <f>'CV Pivots Flux Across H20Sheds'!V4</f>
        <v>CV of CL</v>
      </c>
      <c r="W3" s="49" t="str">
        <f>'CV Pivots Flux Across H20Sheds'!W4</f>
        <v>CV of K</v>
      </c>
      <c r="X3" s="49" t="str">
        <f>'CV Pivots Flux Across H20Sheds'!X4</f>
        <v>CV of NA</v>
      </c>
      <c r="Y3" s="49" t="str">
        <f>'CV Pivots Flux Across H20Sheds'!Y4</f>
        <v>CV of CA</v>
      </c>
      <c r="Z3" s="49" t="str">
        <f>'CV Pivots Flux Across H20Sheds'!Z4</f>
        <v>CV of MG</v>
      </c>
      <c r="AA3" s="49" t="str">
        <f>'CV Pivots Flux Across H20Sheds'!AA4</f>
        <v>CV of SO4_S</v>
      </c>
      <c r="AB3" s="49" t="str">
        <f>'CV Pivots Flux Across H20Sheds'!AB4</f>
        <v>CV of SIO2</v>
      </c>
      <c r="AC3" s="49" t="str">
        <f>'CV Pivots Flux Across H20Sheds'!AC4</f>
        <v>CV of HCO3</v>
      </c>
      <c r="AE3" s="10" t="s">
        <v>27</v>
      </c>
      <c r="AF3" s="10" t="s">
        <v>26</v>
      </c>
      <c r="AG3" s="51" t="str">
        <f>'CV Pivots Flux Across H20Sheds'!AH4</f>
        <v>CV of Flow (mm)</v>
      </c>
      <c r="AH3" s="51" t="str">
        <f>'CV Pivots Flux Across H20Sheds'!AI4</f>
        <v>CV of NO3_N</v>
      </c>
      <c r="AI3" s="51" t="str">
        <f>'CV Pivots Flux Across H20Sheds'!AJ4</f>
        <v>CV of NH4_N</v>
      </c>
      <c r="AJ3" s="51" t="str">
        <f>'CV Pivots Flux Across H20Sheds'!AL4</f>
        <v>CV of CL</v>
      </c>
      <c r="AK3" s="51" t="str">
        <f>'CV Pivots Flux Across H20Sheds'!AM4</f>
        <v>CV of K</v>
      </c>
      <c r="AL3" s="51" t="str">
        <f>'CV Pivots Flux Across H20Sheds'!AN4</f>
        <v>CV of NA</v>
      </c>
      <c r="AM3" s="51" t="str">
        <f>'CV Pivots Flux Across H20Sheds'!AO4</f>
        <v>CV of CA</v>
      </c>
      <c r="AN3" s="51" t="str">
        <f>'CV Pivots Flux Across H20Sheds'!AP4</f>
        <v>CV of MG</v>
      </c>
      <c r="AO3" s="51" t="str">
        <f>'CV Pivots Flux Across H20Sheds'!AQ4</f>
        <v>CV of SO4_S</v>
      </c>
      <c r="AP3" s="51" t="str">
        <f>'CV Pivots Flux Across H20Sheds'!AR4</f>
        <v>CV of SIO2</v>
      </c>
      <c r="AQ3" s="51" t="str">
        <f>'CV Pivots Flux Across H20Sheds'!AT4</f>
        <v>CV of H</v>
      </c>
    </row>
    <row r="4" spans="1:43" x14ac:dyDescent="0.2">
      <c r="B4" s="10" t="s">
        <v>79</v>
      </c>
      <c r="C4">
        <f>'CV Pivots Flux Across H20Sheds'!A5</f>
        <v>2003</v>
      </c>
      <c r="D4" s="13">
        <f>'CV Pivots Flux Across H20Sheds'!B5</f>
        <v>22.980262404428302</v>
      </c>
      <c r="E4" s="13">
        <f>'CV Pivots Flux Across H20Sheds'!C5</f>
        <v>159.38255760121066</v>
      </c>
      <c r="F4" s="13" t="e">
        <f>'CV Pivots Flux Across H20Sheds'!D5</f>
        <v>#DIV/0!</v>
      </c>
      <c r="G4" s="13">
        <f>'CV Pivots Flux Across H20Sheds'!F5</f>
        <v>21.112153367539257</v>
      </c>
      <c r="H4" s="13">
        <f>'CV Pivots Flux Across H20Sheds'!G5</f>
        <v>24.297390681862638</v>
      </c>
      <c r="I4" s="13">
        <f>'CV Pivots Flux Across H20Sheds'!H5</f>
        <v>26.998136861095112</v>
      </c>
      <c r="J4" s="13">
        <f>'CV Pivots Flux Across H20Sheds'!I5</f>
        <v>30.755973526716726</v>
      </c>
      <c r="K4" s="13">
        <f>'CV Pivots Flux Across H20Sheds'!J5</f>
        <v>28.198057263792702</v>
      </c>
      <c r="L4" s="13">
        <f>'CV Pivots Flux Across H20Sheds'!K5</f>
        <v>21.272040906164847</v>
      </c>
      <c r="M4" s="13">
        <f>'CV Pivots Flux Across H20Sheds'!L5</f>
        <v>36.022759006081728</v>
      </c>
      <c r="N4" s="13">
        <f>'CV Pivots Flux Across H20Sheds'!O5</f>
        <v>45.870350494701206</v>
      </c>
      <c r="P4" s="10" t="s">
        <v>52</v>
      </c>
      <c r="Q4" s="48">
        <f>'CV Pivots Flux Across H20Sheds'!Q5</f>
        <v>2000</v>
      </c>
      <c r="R4" s="48">
        <f>'CV Pivots Flux Across H20Sheds'!R5</f>
        <v>45.012398744970021</v>
      </c>
      <c r="S4" s="48">
        <f>'CV Pivots Flux Across H20Sheds'!S5</f>
        <v>178.59048410237395</v>
      </c>
      <c r="T4" s="48">
        <f>'CV Pivots Flux Across H20Sheds'!T5</f>
        <v>56.83932475886855</v>
      </c>
      <c r="U4" s="48">
        <f>'CV Pivots Flux Across H20Sheds'!U5</f>
        <v>61.159940442282839</v>
      </c>
      <c r="V4" s="48">
        <f>'CV Pivots Flux Across H20Sheds'!V5</f>
        <v>34.467544496614799</v>
      </c>
      <c r="W4" s="48">
        <f>'CV Pivots Flux Across H20Sheds'!W5</f>
        <v>29.059816188453063</v>
      </c>
      <c r="X4" s="48">
        <f>'CV Pivots Flux Across H20Sheds'!X5</f>
        <v>25.913189846023794</v>
      </c>
      <c r="Y4" s="48">
        <f>'CV Pivots Flux Across H20Sheds'!Y5</f>
        <v>46.125476333742171</v>
      </c>
      <c r="Z4" s="48">
        <f>'CV Pivots Flux Across H20Sheds'!Z5</f>
        <v>36.023570583068157</v>
      </c>
      <c r="AA4" s="48">
        <f>'CV Pivots Flux Across H20Sheds'!AA5</f>
        <v>103.13403408232251</v>
      </c>
      <c r="AB4" s="48">
        <f>'CV Pivots Flux Across H20Sheds'!AB5</f>
        <v>28.971601891965676</v>
      </c>
      <c r="AC4" s="48">
        <f>'CV Pivots Flux Across H20Sheds'!AC5</f>
        <v>141.84281106604396</v>
      </c>
      <c r="AE4" s="10" t="s">
        <v>68</v>
      </c>
      <c r="AF4" s="50">
        <f>'CV Pivots Flux Across H20Sheds'!AG5</f>
        <v>2000</v>
      </c>
      <c r="AG4" s="50">
        <f>'CV Pivots Flux Across H20Sheds'!AH5</f>
        <v>5.5297809752267586</v>
      </c>
      <c r="AH4" s="50">
        <f>'CV Pivots Flux Across H20Sheds'!AI5</f>
        <v>69.711709932728581</v>
      </c>
      <c r="AI4" s="50">
        <f>'CV Pivots Flux Across H20Sheds'!AJ5</f>
        <v>28.154955592306244</v>
      </c>
      <c r="AJ4" s="50">
        <f>'CV Pivots Flux Across H20Sheds'!AL5</f>
        <v>5.0561988200344796</v>
      </c>
      <c r="AK4" s="50">
        <f>'CV Pivots Flux Across H20Sheds'!AM5</f>
        <v>26.549799786859445</v>
      </c>
      <c r="AL4" s="50">
        <f>'CV Pivots Flux Across H20Sheds'!AN5</f>
        <v>13.790307586979402</v>
      </c>
      <c r="AM4" s="50">
        <f>'CV Pivots Flux Across H20Sheds'!AO5</f>
        <v>34.76557853192412</v>
      </c>
      <c r="AN4" s="50">
        <f>'CV Pivots Flux Across H20Sheds'!AP5</f>
        <v>18.163731899290223</v>
      </c>
      <c r="AO4" s="50">
        <f>'CV Pivots Flux Across H20Sheds'!AQ5</f>
        <v>8.3975131046508427</v>
      </c>
      <c r="AP4" s="50">
        <f>'CV Pivots Flux Across H20Sheds'!AR5</f>
        <v>18.582986742552801</v>
      </c>
      <c r="AQ4" s="50">
        <f>'CV Pivots Flux Across H20Sheds'!AT5</f>
        <v>126.45073567003143</v>
      </c>
    </row>
    <row r="5" spans="1:43" x14ac:dyDescent="0.2">
      <c r="B5" s="10" t="s">
        <v>79</v>
      </c>
      <c r="C5">
        <f>'CV Pivots Flux Across H20Sheds'!A6</f>
        <v>2004</v>
      </c>
      <c r="D5" s="13">
        <f>'CV Pivots Flux Across H20Sheds'!B6</f>
        <v>20.982832158519795</v>
      </c>
      <c r="E5" s="13">
        <f>'CV Pivots Flux Across H20Sheds'!C6</f>
        <v>130.50070571163968</v>
      </c>
      <c r="F5" s="13">
        <f>'CV Pivots Flux Across H20Sheds'!D6</f>
        <v>47.346902613508639</v>
      </c>
      <c r="G5" s="13">
        <f>'CV Pivots Flux Across H20Sheds'!F6</f>
        <v>8.3139758443727931</v>
      </c>
      <c r="H5" s="13">
        <f>'CV Pivots Flux Across H20Sheds'!G6</f>
        <v>19.441634633140318</v>
      </c>
      <c r="I5" s="13">
        <f>'CV Pivots Flux Across H20Sheds'!H6</f>
        <v>17.016329237076839</v>
      </c>
      <c r="J5" s="13">
        <f>'CV Pivots Flux Across H20Sheds'!I6</f>
        <v>17.478647090165545</v>
      </c>
      <c r="K5" s="13">
        <f>'CV Pivots Flux Across H20Sheds'!J6</f>
        <v>13.91650478050367</v>
      </c>
      <c r="L5" s="13">
        <f>'CV Pivots Flux Across H20Sheds'!K6</f>
        <v>22.387046908466115</v>
      </c>
      <c r="M5" s="13">
        <f>'CV Pivots Flux Across H20Sheds'!L6</f>
        <v>36.664746972233075</v>
      </c>
      <c r="N5" s="13">
        <f>'CV Pivots Flux Across H20Sheds'!O6</f>
        <v>32.349117705047917</v>
      </c>
      <c r="P5" t="s">
        <v>52</v>
      </c>
      <c r="Q5" s="48">
        <f>'CV Pivots Flux Across H20Sheds'!Q6</f>
        <v>2001</v>
      </c>
      <c r="R5" s="48">
        <f>'CV Pivots Flux Across H20Sheds'!R6</f>
        <v>50.435884344116786</v>
      </c>
      <c r="S5" s="48">
        <f>'CV Pivots Flux Across H20Sheds'!S6</f>
        <v>177.44965700919573</v>
      </c>
      <c r="T5" s="48">
        <f>'CV Pivots Flux Across H20Sheds'!T6</f>
        <v>50.788092375099716</v>
      </c>
      <c r="U5" s="48">
        <f>'CV Pivots Flux Across H20Sheds'!U6</f>
        <v>41.740942357694827</v>
      </c>
      <c r="V5" s="48">
        <f>'CV Pivots Flux Across H20Sheds'!V6</f>
        <v>42.064163773710902</v>
      </c>
      <c r="W5" s="48">
        <f>'CV Pivots Flux Across H20Sheds'!W6</f>
        <v>29.680306451771013</v>
      </c>
      <c r="X5" s="48">
        <f>'CV Pivots Flux Across H20Sheds'!X6</f>
        <v>28.31936761903383</v>
      </c>
      <c r="Y5" s="48">
        <f>'CV Pivots Flux Across H20Sheds'!Y6</f>
        <v>42.678229214484318</v>
      </c>
      <c r="Z5" s="48">
        <f>'CV Pivots Flux Across H20Sheds'!Z6</f>
        <v>36.737399205775752</v>
      </c>
      <c r="AA5" s="48">
        <f>'CV Pivots Flux Across H20Sheds'!AA6</f>
        <v>112.43890634872788</v>
      </c>
      <c r="AB5" s="48">
        <f>'CV Pivots Flux Across H20Sheds'!AB6</f>
        <v>29.131693832929169</v>
      </c>
      <c r="AC5" s="48">
        <f>'CV Pivots Flux Across H20Sheds'!AC6</f>
        <v>139.16142395432624</v>
      </c>
      <c r="AE5" s="10" t="s">
        <v>68</v>
      </c>
      <c r="AF5" s="50">
        <f>'CV Pivots Flux Across H20Sheds'!AG6</f>
        <v>2001</v>
      </c>
      <c r="AG5" s="50">
        <f>'CV Pivots Flux Across H20Sheds'!AH6</f>
        <v>4.1744142729593925</v>
      </c>
      <c r="AH5" s="50">
        <f>'CV Pivots Flux Across H20Sheds'!AI6</f>
        <v>59.653907776858162</v>
      </c>
      <c r="AI5" s="50">
        <f>'CV Pivots Flux Across H20Sheds'!AJ6</f>
        <v>26.956501471218719</v>
      </c>
      <c r="AJ5" s="50">
        <f>'CV Pivots Flux Across H20Sheds'!AL6</f>
        <v>4.611835059896789</v>
      </c>
      <c r="AK5" s="50">
        <f>'CV Pivots Flux Across H20Sheds'!AM6</f>
        <v>27.739592233121449</v>
      </c>
      <c r="AL5" s="50">
        <f>'CV Pivots Flux Across H20Sheds'!AN6</f>
        <v>12.837466933381435</v>
      </c>
      <c r="AM5" s="50">
        <f>'CV Pivots Flux Across H20Sheds'!AO6</f>
        <v>26.971858237077331</v>
      </c>
      <c r="AN5" s="50">
        <f>'CV Pivots Flux Across H20Sheds'!AP6</f>
        <v>18.375393910237968</v>
      </c>
      <c r="AO5" s="50">
        <f>'CV Pivots Flux Across H20Sheds'!AQ6</f>
        <v>7.4017387743345759</v>
      </c>
      <c r="AP5" s="50">
        <f>'CV Pivots Flux Across H20Sheds'!AR6</f>
        <v>19.673613303726537</v>
      </c>
      <c r="AQ5" s="50">
        <f>'CV Pivots Flux Across H20Sheds'!AT6</f>
        <v>122.75916330453855</v>
      </c>
    </row>
    <row r="6" spans="1:43" x14ac:dyDescent="0.2">
      <c r="B6" s="10" t="s">
        <v>79</v>
      </c>
      <c r="C6">
        <f>'CV Pivots Flux Across H20Sheds'!A7</f>
        <v>2005</v>
      </c>
      <c r="D6" s="13">
        <f>'CV Pivots Flux Across H20Sheds'!B7</f>
        <v>24.833986992334093</v>
      </c>
      <c r="E6" s="13">
        <f>'CV Pivots Flux Across H20Sheds'!C7</f>
        <v>73.653449938522684</v>
      </c>
      <c r="F6" s="13">
        <f>'CV Pivots Flux Across H20Sheds'!D7</f>
        <v>62.758070564740805</v>
      </c>
      <c r="G6" s="13">
        <f>'CV Pivots Flux Across H20Sheds'!F7</f>
        <v>18.57969847366012</v>
      </c>
      <c r="H6" s="13">
        <f>'CV Pivots Flux Across H20Sheds'!G7</f>
        <v>15.378249297315023</v>
      </c>
      <c r="I6" s="13">
        <f>'CV Pivots Flux Across H20Sheds'!H7</f>
        <v>22.672422517024057</v>
      </c>
      <c r="J6" s="13">
        <f>'CV Pivots Flux Across H20Sheds'!I7</f>
        <v>25.194447772553481</v>
      </c>
      <c r="K6" s="13">
        <f>'CV Pivots Flux Across H20Sheds'!J7</f>
        <v>23.244026136771417</v>
      </c>
      <c r="L6" s="13">
        <f>'CV Pivots Flux Across H20Sheds'!K7</f>
        <v>33.212617416275876</v>
      </c>
      <c r="M6" s="13">
        <f>'CV Pivots Flux Across H20Sheds'!L7</f>
        <v>36.309201177824789</v>
      </c>
      <c r="N6" s="13">
        <f>'CV Pivots Flux Across H20Sheds'!O7</f>
        <v>36.845735979563869</v>
      </c>
      <c r="P6" t="s">
        <v>52</v>
      </c>
      <c r="Q6" s="48">
        <f>'CV Pivots Flux Across H20Sheds'!Q7</f>
        <v>2002</v>
      </c>
      <c r="R6" s="48">
        <f>'CV Pivots Flux Across H20Sheds'!R7</f>
        <v>30.125728366029414</v>
      </c>
      <c r="S6" s="48">
        <f>'CV Pivots Flux Across H20Sheds'!S7</f>
        <v>201.0028173578317</v>
      </c>
      <c r="T6" s="48">
        <f>'CV Pivots Flux Across H20Sheds'!T7</f>
        <v>34.839696021323121</v>
      </c>
      <c r="U6" s="48">
        <f>'CV Pivots Flux Across H20Sheds'!U7</f>
        <v>24.070356467727681</v>
      </c>
      <c r="V6" s="48">
        <f>'CV Pivots Flux Across H20Sheds'!V7</f>
        <v>17.215491725693933</v>
      </c>
      <c r="W6" s="48">
        <f>'CV Pivots Flux Across H20Sheds'!W7</f>
        <v>16.86377007389753</v>
      </c>
      <c r="X6" s="48">
        <f>'CV Pivots Flux Across H20Sheds'!X7</f>
        <v>16.577373835243765</v>
      </c>
      <c r="Y6" s="48">
        <f>'CV Pivots Flux Across H20Sheds'!Y7</f>
        <v>33.929454743620525</v>
      </c>
      <c r="Z6" s="48">
        <f>'CV Pivots Flux Across H20Sheds'!Z7</f>
        <v>24.499879397207835</v>
      </c>
      <c r="AA6" s="48">
        <f>'CV Pivots Flux Across H20Sheds'!AA7</f>
        <v>86.322233171065363</v>
      </c>
      <c r="AB6" s="48">
        <f>'CV Pivots Flux Across H20Sheds'!AB7</f>
        <v>17.414763587989054</v>
      </c>
      <c r="AC6" s="48">
        <f>'CV Pivots Flux Across H20Sheds'!AC7</f>
        <v>134.68319363833928</v>
      </c>
      <c r="AE6" s="10" t="s">
        <v>68</v>
      </c>
      <c r="AF6" s="50">
        <f>'CV Pivots Flux Across H20Sheds'!AG7</f>
        <v>2002</v>
      </c>
      <c r="AG6" s="50">
        <f>'CV Pivots Flux Across H20Sheds'!AH7</f>
        <v>6.0890331502469559</v>
      </c>
      <c r="AH6" s="50">
        <f>'CV Pivots Flux Across H20Sheds'!AI7</f>
        <v>52.926678955180527</v>
      </c>
      <c r="AI6" s="50">
        <f>'CV Pivots Flux Across H20Sheds'!AJ7</f>
        <v>11.368980633958641</v>
      </c>
      <c r="AJ6" s="50">
        <f>'CV Pivots Flux Across H20Sheds'!AL7</f>
        <v>6.700343388971107</v>
      </c>
      <c r="AK6" s="50">
        <f>'CV Pivots Flux Across H20Sheds'!AM7</f>
        <v>21.820895865881454</v>
      </c>
      <c r="AL6" s="50">
        <f>'CV Pivots Flux Across H20Sheds'!AN7</f>
        <v>11.078496293209694</v>
      </c>
      <c r="AM6" s="50">
        <f>'CV Pivots Flux Across H20Sheds'!AO7</f>
        <v>26.477310222837023</v>
      </c>
      <c r="AN6" s="50">
        <f>'CV Pivots Flux Across H20Sheds'!AP7</f>
        <v>18.080371035231185</v>
      </c>
      <c r="AO6" s="50">
        <f>'CV Pivots Flux Across H20Sheds'!AQ7</f>
        <v>6.9313315339610266</v>
      </c>
      <c r="AP6" s="50">
        <f>'CV Pivots Flux Across H20Sheds'!AR7</f>
        <v>16.759290135937498</v>
      </c>
      <c r="AQ6" s="50">
        <f>'CV Pivots Flux Across H20Sheds'!AT7</f>
        <v>123.09430712981818</v>
      </c>
    </row>
    <row r="7" spans="1:43" x14ac:dyDescent="0.2">
      <c r="B7" s="10" t="s">
        <v>79</v>
      </c>
      <c r="C7">
        <f>'CV Pivots Flux Across H20Sheds'!A8</f>
        <v>2006</v>
      </c>
      <c r="D7" s="13">
        <f>'CV Pivots Flux Across H20Sheds'!B8</f>
        <v>35.931261821723595</v>
      </c>
      <c r="E7" s="13">
        <f>'CV Pivots Flux Across H20Sheds'!C8</f>
        <v>76.372622101456443</v>
      </c>
      <c r="F7" s="13">
        <f>'CV Pivots Flux Across H20Sheds'!D8</f>
        <v>59.508338725626956</v>
      </c>
      <c r="G7" s="13">
        <f>'CV Pivots Flux Across H20Sheds'!F8</f>
        <v>21.799954449683469</v>
      </c>
      <c r="H7" s="13">
        <f>'CV Pivots Flux Across H20Sheds'!G8</f>
        <v>26.565628775484928</v>
      </c>
      <c r="I7" s="13">
        <f>'CV Pivots Flux Across H20Sheds'!H8</f>
        <v>34.545795262535918</v>
      </c>
      <c r="J7" s="13">
        <f>'CV Pivots Flux Across H20Sheds'!I8</f>
        <v>32.999444494268879</v>
      </c>
      <c r="K7" s="13">
        <f>'CV Pivots Flux Across H20Sheds'!J8</f>
        <v>31.059736986712107</v>
      </c>
      <c r="L7" s="13">
        <f>'CV Pivots Flux Across H20Sheds'!K8</f>
        <v>33.86182252600625</v>
      </c>
      <c r="M7" s="13">
        <f>'CV Pivots Flux Across H20Sheds'!L8</f>
        <v>51.789059415774425</v>
      </c>
      <c r="N7" s="13">
        <f>'CV Pivots Flux Across H20Sheds'!O8</f>
        <v>29.063676774753201</v>
      </c>
      <c r="P7" t="s">
        <v>52</v>
      </c>
      <c r="Q7" s="48">
        <f>'CV Pivots Flux Across H20Sheds'!Q8</f>
        <v>2003</v>
      </c>
      <c r="R7" s="48">
        <f>'CV Pivots Flux Across H20Sheds'!R8</f>
        <v>29.364556716735372</v>
      </c>
      <c r="S7" s="48">
        <f>'CV Pivots Flux Across H20Sheds'!S8</f>
        <v>128.6874645297699</v>
      </c>
      <c r="T7" s="48">
        <f>'CV Pivots Flux Across H20Sheds'!T8</f>
        <v>47.587128726174598</v>
      </c>
      <c r="U7" s="48">
        <f>'CV Pivots Flux Across H20Sheds'!U8</f>
        <v>30.307824258335454</v>
      </c>
      <c r="V7" s="48">
        <f>'CV Pivots Flux Across H20Sheds'!V8</f>
        <v>17.954756703779459</v>
      </c>
      <c r="W7" s="48">
        <f>'CV Pivots Flux Across H20Sheds'!W8</f>
        <v>11.393947151432045</v>
      </c>
      <c r="X7" s="48">
        <f>'CV Pivots Flux Across H20Sheds'!X8</f>
        <v>14.466714246840004</v>
      </c>
      <c r="Y7" s="48">
        <f>'CV Pivots Flux Across H20Sheds'!Y8</f>
        <v>28.256681888527243</v>
      </c>
      <c r="Z7" s="48">
        <f>'CV Pivots Flux Across H20Sheds'!Z8</f>
        <v>18.223581612545704</v>
      </c>
      <c r="AA7" s="48">
        <f>'CV Pivots Flux Across H20Sheds'!AA8</f>
        <v>87.675229027292318</v>
      </c>
      <c r="AB7" s="48">
        <f>'CV Pivots Flux Across H20Sheds'!AB8</f>
        <v>14.102493972327153</v>
      </c>
      <c r="AC7" s="48">
        <f>'CV Pivots Flux Across H20Sheds'!AC8</f>
        <v>123.76606585068426</v>
      </c>
      <c r="AE7" s="10" t="s">
        <v>68</v>
      </c>
      <c r="AF7" s="50">
        <f>'CV Pivots Flux Across H20Sheds'!AG8</f>
        <v>2003</v>
      </c>
      <c r="AG7" s="50">
        <f>'CV Pivots Flux Across H20Sheds'!AH8</f>
        <v>3.0274907061251186</v>
      </c>
      <c r="AH7" s="50">
        <f>'CV Pivots Flux Across H20Sheds'!AI8</f>
        <v>46.524149021054313</v>
      </c>
      <c r="AI7" s="50">
        <f>'CV Pivots Flux Across H20Sheds'!AJ8</f>
        <v>16.468477972656359</v>
      </c>
      <c r="AJ7" s="50">
        <f>'CV Pivots Flux Across H20Sheds'!AL8</f>
        <v>8.8200666847220859</v>
      </c>
      <c r="AK7" s="50">
        <f>'CV Pivots Flux Across H20Sheds'!AM8</f>
        <v>21.998006985852165</v>
      </c>
      <c r="AL7" s="50">
        <f>'CV Pivots Flux Across H20Sheds'!AN8</f>
        <v>13.51325738224778</v>
      </c>
      <c r="AM7" s="50">
        <f>'CV Pivots Flux Across H20Sheds'!AO8</f>
        <v>31.107921464549456</v>
      </c>
      <c r="AN7" s="50">
        <f>'CV Pivots Flux Across H20Sheds'!AP8</f>
        <v>16.738477709952193</v>
      </c>
      <c r="AO7" s="50">
        <f>'CV Pivots Flux Across H20Sheds'!AQ8</f>
        <v>8.8714584569332064</v>
      </c>
      <c r="AP7" s="50">
        <f>'CV Pivots Flux Across H20Sheds'!AR8</f>
        <v>17.974934424879304</v>
      </c>
      <c r="AQ7" s="50">
        <f>'CV Pivots Flux Across H20Sheds'!AT8</f>
        <v>120.43473487903451</v>
      </c>
    </row>
    <row r="8" spans="1:43" x14ac:dyDescent="0.2">
      <c r="B8" s="10" t="s">
        <v>79</v>
      </c>
      <c r="C8">
        <f>'CV Pivots Flux Across H20Sheds'!A9</f>
        <v>2007</v>
      </c>
      <c r="D8" s="13">
        <f>'CV Pivots Flux Across H20Sheds'!B9</f>
        <v>23.243966993882079</v>
      </c>
      <c r="E8" s="13">
        <f>'CV Pivots Flux Across H20Sheds'!C9</f>
        <v>108.46794857619629</v>
      </c>
      <c r="F8" s="13">
        <f>'CV Pivots Flux Across H20Sheds'!D9</f>
        <v>27.920272605074473</v>
      </c>
      <c r="G8" s="13">
        <f>'CV Pivots Flux Across H20Sheds'!F9</f>
        <v>7.9204257172184986</v>
      </c>
      <c r="H8" s="13">
        <f>'CV Pivots Flux Across H20Sheds'!G9</f>
        <v>14.783694176368567</v>
      </c>
      <c r="I8" s="13">
        <f>'CV Pivots Flux Across H20Sheds'!H9</f>
        <v>15.354818285330136</v>
      </c>
      <c r="J8" s="13">
        <f>'CV Pivots Flux Across H20Sheds'!I9</f>
        <v>14.160935535437302</v>
      </c>
      <c r="K8" s="13">
        <f>'CV Pivots Flux Across H20Sheds'!J9</f>
        <v>14.081825522768369</v>
      </c>
      <c r="L8" s="13">
        <f>'CV Pivots Flux Across H20Sheds'!K9</f>
        <v>30.625468345525562</v>
      </c>
      <c r="M8" s="13" t="e">
        <f>'CV Pivots Flux Across H20Sheds'!L9</f>
        <v>#DIV/0!</v>
      </c>
      <c r="N8" s="13">
        <f>'CV Pivots Flux Across H20Sheds'!O9</f>
        <v>20.609572749326144</v>
      </c>
      <c r="P8" t="s">
        <v>52</v>
      </c>
      <c r="Q8" s="48">
        <f>'CV Pivots Flux Across H20Sheds'!Q9</f>
        <v>2004</v>
      </c>
      <c r="R8" s="48">
        <f>'CV Pivots Flux Across H20Sheds'!R9</f>
        <v>28.796172764922815</v>
      </c>
      <c r="S8" s="48">
        <f>'CV Pivots Flux Across H20Sheds'!S9</f>
        <v>171.64002200461135</v>
      </c>
      <c r="T8" s="48">
        <f>'CV Pivots Flux Across H20Sheds'!T9</f>
        <v>36.999725922377117</v>
      </c>
      <c r="U8" s="48">
        <f>'CV Pivots Flux Across H20Sheds'!U9</f>
        <v>46.666549228120523</v>
      </c>
      <c r="V8" s="48">
        <f>'CV Pivots Flux Across H20Sheds'!V9</f>
        <v>20.005357630839207</v>
      </c>
      <c r="W8" s="48">
        <f>'CV Pivots Flux Across H20Sheds'!W9</f>
        <v>18.173105814657138</v>
      </c>
      <c r="X8" s="48">
        <f>'CV Pivots Flux Across H20Sheds'!X9</f>
        <v>18.350362675709036</v>
      </c>
      <c r="Y8" s="48">
        <f>'CV Pivots Flux Across H20Sheds'!Y9</f>
        <v>29.902395750839208</v>
      </c>
      <c r="Z8" s="48">
        <f>'CV Pivots Flux Across H20Sheds'!Z9</f>
        <v>22.722981872102828</v>
      </c>
      <c r="AA8" s="48">
        <f>'CV Pivots Flux Across H20Sheds'!AA9</f>
        <v>87.126726069123734</v>
      </c>
      <c r="AB8" s="48">
        <f>'CV Pivots Flux Across H20Sheds'!AB9</f>
        <v>18.96524247153592</v>
      </c>
      <c r="AC8" s="48">
        <f>'CV Pivots Flux Across H20Sheds'!AC9</f>
        <v>132.61693548932197</v>
      </c>
      <c r="AE8" s="10" t="s">
        <v>68</v>
      </c>
      <c r="AF8" s="50">
        <f>'CV Pivots Flux Across H20Sheds'!AG9</f>
        <v>2004</v>
      </c>
      <c r="AG8" s="50">
        <f>'CV Pivots Flux Across H20Sheds'!AH9</f>
        <v>4.2069026712547748</v>
      </c>
      <c r="AH8" s="50">
        <f>'CV Pivots Flux Across H20Sheds'!AI9</f>
        <v>63.411220937687737</v>
      </c>
      <c r="AI8" s="50">
        <f>'CV Pivots Flux Across H20Sheds'!AJ9</f>
        <v>4.2069026712545741</v>
      </c>
      <c r="AJ8" s="50">
        <f>'CV Pivots Flux Across H20Sheds'!AL9</f>
        <v>6.108917437871817</v>
      </c>
      <c r="AK8" s="50">
        <f>'CV Pivots Flux Across H20Sheds'!AM9</f>
        <v>21.942736237478268</v>
      </c>
      <c r="AL8" s="50">
        <f>'CV Pivots Flux Across H20Sheds'!AN9</f>
        <v>13.603564649635501</v>
      </c>
      <c r="AM8" s="50">
        <f>'CV Pivots Flux Across H20Sheds'!AO9</f>
        <v>26.390698208816737</v>
      </c>
      <c r="AN8" s="50">
        <f>'CV Pivots Flux Across H20Sheds'!AP9</f>
        <v>17.345239368076697</v>
      </c>
      <c r="AO8" s="50">
        <f>'CV Pivots Flux Across H20Sheds'!AQ9</f>
        <v>8.0496189935211575</v>
      </c>
      <c r="AP8" s="50">
        <f>'CV Pivots Flux Across H20Sheds'!AR9</f>
        <v>12.708383983376525</v>
      </c>
      <c r="AQ8" s="50">
        <f>'CV Pivots Flux Across H20Sheds'!AT9</f>
        <v>123.92967453130929</v>
      </c>
    </row>
    <row r="9" spans="1:43" x14ac:dyDescent="0.2">
      <c r="B9" s="10" t="s">
        <v>79</v>
      </c>
      <c r="C9">
        <f>'CV Pivots Flux Across H20Sheds'!A10</f>
        <v>2008</v>
      </c>
      <c r="D9" s="13">
        <f>'CV Pivots Flux Across H20Sheds'!B10</f>
        <v>31.882134036116426</v>
      </c>
      <c r="E9" s="13">
        <f>'CV Pivots Flux Across H20Sheds'!C10</f>
        <v>96.134370089257928</v>
      </c>
      <c r="F9" s="13">
        <f>'CV Pivots Flux Across H20Sheds'!D10</f>
        <v>51.767826019956502</v>
      </c>
      <c r="G9" s="13">
        <f>'CV Pivots Flux Across H20Sheds'!F10</f>
        <v>19.595479241584886</v>
      </c>
      <c r="H9" s="13">
        <f>'CV Pivots Flux Across H20Sheds'!G10</f>
        <v>27.555342080873206</v>
      </c>
      <c r="I9" s="13">
        <f>'CV Pivots Flux Across H20Sheds'!H10</f>
        <v>27.271964920725626</v>
      </c>
      <c r="J9" s="13">
        <f>'CV Pivots Flux Across H20Sheds'!I10</f>
        <v>26.145032011289729</v>
      </c>
      <c r="K9" s="13">
        <f>'CV Pivots Flux Across H20Sheds'!J10</f>
        <v>25.152184626060468</v>
      </c>
      <c r="L9" s="13">
        <f>'CV Pivots Flux Across H20Sheds'!K10</f>
        <v>35.439593466245782</v>
      </c>
      <c r="M9" s="13" t="e">
        <f>'CV Pivots Flux Across H20Sheds'!L10</f>
        <v>#DIV/0!</v>
      </c>
      <c r="N9" s="13">
        <f>'CV Pivots Flux Across H20Sheds'!O10</f>
        <v>26.329127891482592</v>
      </c>
      <c r="P9" t="s">
        <v>52</v>
      </c>
      <c r="Q9" s="48">
        <f>'CV Pivots Flux Across H20Sheds'!Q10</f>
        <v>2005</v>
      </c>
      <c r="R9" s="48">
        <f>'CV Pivots Flux Across H20Sheds'!R10</f>
        <v>35.085673035288735</v>
      </c>
      <c r="S9" s="48">
        <f>'CV Pivots Flux Across H20Sheds'!S10</f>
        <v>155.56595953460194</v>
      </c>
      <c r="T9" s="48">
        <f>'CV Pivots Flux Across H20Sheds'!T10</f>
        <v>40.369327848261442</v>
      </c>
      <c r="U9" s="48">
        <f>'CV Pivots Flux Across H20Sheds'!U10</f>
        <v>49.960703266777244</v>
      </c>
      <c r="V9" s="48">
        <f>'CV Pivots Flux Across H20Sheds'!V10</f>
        <v>32.417733163957919</v>
      </c>
      <c r="W9" s="48">
        <f>'CV Pivots Flux Across H20Sheds'!W10</f>
        <v>30.935628736641679</v>
      </c>
      <c r="X9" s="48">
        <f>'CV Pivots Flux Across H20Sheds'!X10</f>
        <v>32.64145474481144</v>
      </c>
      <c r="Y9" s="48">
        <f>'CV Pivots Flux Across H20Sheds'!Y10</f>
        <v>39.889387432530576</v>
      </c>
      <c r="Z9" s="48">
        <f>'CV Pivots Flux Across H20Sheds'!Z10</f>
        <v>36.801247820846356</v>
      </c>
      <c r="AA9" s="48">
        <f>'CV Pivots Flux Across H20Sheds'!AA10</f>
        <v>81.284954409501012</v>
      </c>
      <c r="AB9" s="48">
        <f>'CV Pivots Flux Across H20Sheds'!AB10</f>
        <v>34.256735308440817</v>
      </c>
      <c r="AC9" s="48">
        <f>'CV Pivots Flux Across H20Sheds'!AC10</f>
        <v>147.1925469376861</v>
      </c>
      <c r="AE9" s="10" t="s">
        <v>68</v>
      </c>
      <c r="AF9" s="50">
        <f>'CV Pivots Flux Across H20Sheds'!AG10</f>
        <v>2005</v>
      </c>
      <c r="AG9" s="50">
        <f>'CV Pivots Flux Across H20Sheds'!AH10</f>
        <v>5.1407152633291684</v>
      </c>
      <c r="AH9" s="50">
        <f>'CV Pivots Flux Across H20Sheds'!AI10</f>
        <v>66.008529312204359</v>
      </c>
      <c r="AI9" s="50">
        <f>'CV Pivots Flux Across H20Sheds'!AJ10</f>
        <v>5.1407152633298967</v>
      </c>
      <c r="AJ9" s="50">
        <f>'CV Pivots Flux Across H20Sheds'!AL10</f>
        <v>3.4259357407476627</v>
      </c>
      <c r="AK9" s="50">
        <f>'CV Pivots Flux Across H20Sheds'!AM10</f>
        <v>27.510006122500887</v>
      </c>
      <c r="AL9" s="50">
        <f>'CV Pivots Flux Across H20Sheds'!AN10</f>
        <v>11.099975624622285</v>
      </c>
      <c r="AM9" s="50">
        <f>'CV Pivots Flux Across H20Sheds'!AO10</f>
        <v>25.847753891546926</v>
      </c>
      <c r="AN9" s="50">
        <f>'CV Pivots Flux Across H20Sheds'!AP10</f>
        <v>20.713585164025456</v>
      </c>
      <c r="AO9" s="50">
        <f>'CV Pivots Flux Across H20Sheds'!AQ10</f>
        <v>5.4023798953944668</v>
      </c>
      <c r="AP9" s="50">
        <f>'CV Pivots Flux Across H20Sheds'!AR10</f>
        <v>11.013297707460975</v>
      </c>
      <c r="AQ9" s="50">
        <f>'CV Pivots Flux Across H20Sheds'!AT10</f>
        <v>136.74248267777168</v>
      </c>
    </row>
    <row r="10" spans="1:43" x14ac:dyDescent="0.2">
      <c r="B10" s="10" t="s">
        <v>79</v>
      </c>
      <c r="C10">
        <f>'CV Pivots Flux Across H20Sheds'!A11</f>
        <v>2009</v>
      </c>
      <c r="D10" s="13">
        <f>'CV Pivots Flux Across H20Sheds'!B11</f>
        <v>33.90965335962467</v>
      </c>
      <c r="E10" s="13">
        <f>'CV Pivots Flux Across H20Sheds'!C11</f>
        <v>105.9469703807129</v>
      </c>
      <c r="F10" s="13">
        <f>'CV Pivots Flux Across H20Sheds'!D11</f>
        <v>41.505348737033508</v>
      </c>
      <c r="G10" s="13">
        <f>'CV Pivots Flux Across H20Sheds'!F11</f>
        <v>17.372601018888236</v>
      </c>
      <c r="H10" s="13">
        <f>'CV Pivots Flux Across H20Sheds'!G11</f>
        <v>27.150578815246579</v>
      </c>
      <c r="I10" s="13">
        <f>'CV Pivots Flux Across H20Sheds'!H11</f>
        <v>27.874312443129192</v>
      </c>
      <c r="J10" s="13">
        <f>'CV Pivots Flux Across H20Sheds'!I11</f>
        <v>28.172892623422939</v>
      </c>
      <c r="K10" s="13">
        <f>'CV Pivots Flux Across H20Sheds'!J11</f>
        <v>19.710897465453197</v>
      </c>
      <c r="L10" s="13">
        <f>'CV Pivots Flux Across H20Sheds'!K11</f>
        <v>35.228424356905649</v>
      </c>
      <c r="M10" s="13" t="e">
        <f>'CV Pivots Flux Across H20Sheds'!L11</f>
        <v>#DIV/0!</v>
      </c>
      <c r="N10" s="13">
        <f>'CV Pivots Flux Across H20Sheds'!O11</f>
        <v>32.583528564231607</v>
      </c>
      <c r="P10" t="s">
        <v>52</v>
      </c>
      <c r="Q10" s="48">
        <f>'CV Pivots Flux Across H20Sheds'!Q11</f>
        <v>2006</v>
      </c>
      <c r="R10" s="48">
        <f>'CV Pivots Flux Across H20Sheds'!R11</f>
        <v>35.27796225214535</v>
      </c>
      <c r="S10" s="48">
        <f>'CV Pivots Flux Across H20Sheds'!S11</f>
        <v>202.64496117878639</v>
      </c>
      <c r="T10" s="48">
        <f>'CV Pivots Flux Across H20Sheds'!T11</f>
        <v>55.006166004264379</v>
      </c>
      <c r="U10" s="48">
        <f>'CV Pivots Flux Across H20Sheds'!U11</f>
        <v>27.673858297950364</v>
      </c>
      <c r="V10" s="48">
        <f>'CV Pivots Flux Across H20Sheds'!V11</f>
        <v>30.919393515872287</v>
      </c>
      <c r="W10" s="48">
        <f>'CV Pivots Flux Across H20Sheds'!W11</f>
        <v>29.015908407513997</v>
      </c>
      <c r="X10" s="48">
        <f>'CV Pivots Flux Across H20Sheds'!X11</f>
        <v>26.802310855214781</v>
      </c>
      <c r="Y10" s="48">
        <f>'CV Pivots Flux Across H20Sheds'!Y11</f>
        <v>40.81382391365873</v>
      </c>
      <c r="Z10" s="48">
        <f>'CV Pivots Flux Across H20Sheds'!Z11</f>
        <v>40.580734053999805</v>
      </c>
      <c r="AA10" s="48">
        <f>'CV Pivots Flux Across H20Sheds'!AA11</f>
        <v>86.821112594922326</v>
      </c>
      <c r="AB10" s="48">
        <f>'CV Pivots Flux Across H20Sheds'!AB11</f>
        <v>27.880078904776557</v>
      </c>
      <c r="AC10" s="48">
        <f>'CV Pivots Flux Across H20Sheds'!AC11</f>
        <v>143.33149968923496</v>
      </c>
      <c r="AE10" s="10" t="s">
        <v>68</v>
      </c>
      <c r="AF10" s="50">
        <f>'CV Pivots Flux Across H20Sheds'!AG11</f>
        <v>2006</v>
      </c>
      <c r="AG10" s="50">
        <f>'CV Pivots Flux Across H20Sheds'!AH11</f>
        <v>3.6105917900552083</v>
      </c>
      <c r="AH10" s="50">
        <f>'CV Pivots Flux Across H20Sheds'!AI11</f>
        <v>58.597785108968004</v>
      </c>
      <c r="AI10" s="50">
        <f>'CV Pivots Flux Across H20Sheds'!AJ11</f>
        <v>6.4750314133626237</v>
      </c>
      <c r="AJ10" s="50">
        <f>'CV Pivots Flux Across H20Sheds'!AL11</f>
        <v>4.1031643782496046</v>
      </c>
      <c r="AK10" s="50">
        <f>'CV Pivots Flux Across H20Sheds'!AM11</f>
        <v>20.293279745745423</v>
      </c>
      <c r="AL10" s="50">
        <f>'CV Pivots Flux Across H20Sheds'!AN11</f>
        <v>13.223847215208094</v>
      </c>
      <c r="AM10" s="50">
        <f>'CV Pivots Flux Across H20Sheds'!AO11</f>
        <v>30.610436304937377</v>
      </c>
      <c r="AN10" s="50">
        <f>'CV Pivots Flux Across H20Sheds'!AP11</f>
        <v>18.371524157001389</v>
      </c>
      <c r="AO10" s="50">
        <f>'CV Pivots Flux Across H20Sheds'!AQ11</f>
        <v>7.9510016835749271</v>
      </c>
      <c r="AP10" s="50">
        <f>'CV Pivots Flux Across H20Sheds'!AR11</f>
        <v>12.592809532424482</v>
      </c>
      <c r="AQ10" s="50">
        <f>'CV Pivots Flux Across H20Sheds'!AT11</f>
        <v>119.14997081958936</v>
      </c>
    </row>
    <row r="11" spans="1:43" x14ac:dyDescent="0.2">
      <c r="D11" s="48"/>
      <c r="E11" s="48"/>
      <c r="F11" s="48"/>
      <c r="G11" s="48"/>
      <c r="H11" s="48"/>
      <c r="I11" s="48"/>
      <c r="J11" s="48"/>
      <c r="K11" s="48"/>
      <c r="L11" s="48"/>
      <c r="M11" s="48"/>
      <c r="P11" t="s">
        <v>52</v>
      </c>
      <c r="Q11" s="48">
        <f>'CV Pivots Flux Across H20Sheds'!Q12</f>
        <v>2007</v>
      </c>
      <c r="R11" s="48">
        <f>'CV Pivots Flux Across H20Sheds'!R12</f>
        <v>38.92239690459629</v>
      </c>
      <c r="S11" s="48">
        <f>'CV Pivots Flux Across H20Sheds'!S12</f>
        <v>186.42205582031082</v>
      </c>
      <c r="T11" s="48">
        <f>'CV Pivots Flux Across H20Sheds'!T12</f>
        <v>48.871043066430033</v>
      </c>
      <c r="U11" s="48">
        <f>'CV Pivots Flux Across H20Sheds'!U12</f>
        <v>35.175378189093259</v>
      </c>
      <c r="V11" s="48">
        <f>'CV Pivots Flux Across H20Sheds'!V12</f>
        <v>32.753391246471153</v>
      </c>
      <c r="W11" s="48">
        <f>'CV Pivots Flux Across H20Sheds'!W12</f>
        <v>24.545278608311609</v>
      </c>
      <c r="X11" s="48">
        <f>'CV Pivots Flux Across H20Sheds'!X12</f>
        <v>25.143581658411534</v>
      </c>
      <c r="Y11" s="48">
        <f>'CV Pivots Flux Across H20Sheds'!Y12</f>
        <v>41.484515644322336</v>
      </c>
      <c r="Z11" s="48">
        <f>'CV Pivots Flux Across H20Sheds'!Z12</f>
        <v>34.515802009779676</v>
      </c>
      <c r="AA11" s="48">
        <f>'CV Pivots Flux Across H20Sheds'!AA12</f>
        <v>95.83740610831255</v>
      </c>
      <c r="AB11" s="48">
        <f>'CV Pivots Flux Across H20Sheds'!AB12</f>
        <v>25.795217344131267</v>
      </c>
      <c r="AC11" s="48">
        <f>'CV Pivots Flux Across H20Sheds'!AC12</f>
        <v>143.43135108887978</v>
      </c>
      <c r="AE11" s="10" t="s">
        <v>68</v>
      </c>
      <c r="AF11" s="50">
        <f>'CV Pivots Flux Across H20Sheds'!AG12</f>
        <v>2007</v>
      </c>
      <c r="AG11" s="50">
        <f>'CV Pivots Flux Across H20Sheds'!AH12</f>
        <v>3.7889560295261635</v>
      </c>
      <c r="AH11" s="50">
        <f>'CV Pivots Flux Across H20Sheds'!AI12</f>
        <v>69.077362891997524</v>
      </c>
      <c r="AI11" s="50">
        <f>'CV Pivots Flux Across H20Sheds'!AJ12</f>
        <v>3.7889560295257319</v>
      </c>
      <c r="AJ11" s="50">
        <f>'CV Pivots Flux Across H20Sheds'!AL12</f>
        <v>8.5029371876551654</v>
      </c>
      <c r="AK11" s="50">
        <f>'CV Pivots Flux Across H20Sheds'!AM12</f>
        <v>21.400426008066542</v>
      </c>
      <c r="AL11" s="50">
        <f>'CV Pivots Flux Across H20Sheds'!AN12</f>
        <v>13.600613223403961</v>
      </c>
      <c r="AM11" s="50">
        <f>'CV Pivots Flux Across H20Sheds'!AO12</f>
        <v>28.686427292100504</v>
      </c>
      <c r="AN11" s="50">
        <f>'CV Pivots Flux Across H20Sheds'!AP12</f>
        <v>16.129870186867553</v>
      </c>
      <c r="AO11" s="50">
        <f>'CV Pivots Flux Across H20Sheds'!AQ12</f>
        <v>8.6627021967068849</v>
      </c>
      <c r="AP11" s="50">
        <f>'CV Pivots Flux Across H20Sheds'!AR12</f>
        <v>11.054319725354002</v>
      </c>
      <c r="AQ11" s="50">
        <f>'CV Pivots Flux Across H20Sheds'!AT12</f>
        <v>115.42805874574705</v>
      </c>
    </row>
    <row r="12" spans="1:43" x14ac:dyDescent="0.2">
      <c r="P12" t="s">
        <v>52</v>
      </c>
      <c r="Q12" s="48">
        <f>'CV Pivots Flux Across H20Sheds'!Q13</f>
        <v>2008</v>
      </c>
      <c r="R12" s="48">
        <f>'CV Pivots Flux Across H20Sheds'!R13</f>
        <v>43.760241698592992</v>
      </c>
      <c r="S12" s="48">
        <f>'CV Pivots Flux Across H20Sheds'!S13</f>
        <v>164.2188053543243</v>
      </c>
      <c r="T12" s="48">
        <f>'CV Pivots Flux Across H20Sheds'!T13</f>
        <v>45.966538628585475</v>
      </c>
      <c r="U12" s="48">
        <f>'CV Pivots Flux Across H20Sheds'!U13</f>
        <v>59.177030470465141</v>
      </c>
      <c r="V12" s="48">
        <f>'CV Pivots Flux Across H20Sheds'!V13</f>
        <v>36.113718399946158</v>
      </c>
      <c r="W12" s="48">
        <f>'CV Pivots Flux Across H20Sheds'!W13</f>
        <v>28.536525905908853</v>
      </c>
      <c r="X12" s="48">
        <f>'CV Pivots Flux Across H20Sheds'!X13</f>
        <v>29.290591750829506</v>
      </c>
      <c r="Y12" s="48">
        <f>'CV Pivots Flux Across H20Sheds'!Y13</f>
        <v>45.559858960184435</v>
      </c>
      <c r="Z12" s="48">
        <f>'CV Pivots Flux Across H20Sheds'!Z13</f>
        <v>32.795831502359782</v>
      </c>
      <c r="AA12" s="48">
        <f>'CV Pivots Flux Across H20Sheds'!AA13</f>
        <v>102.97378427017404</v>
      </c>
      <c r="AB12" s="48">
        <f>'CV Pivots Flux Across H20Sheds'!AB13</f>
        <v>29.571556373827526</v>
      </c>
      <c r="AC12" s="48">
        <f>'CV Pivots Flux Across H20Sheds'!AC13</f>
        <v>164.69190029447623</v>
      </c>
      <c r="AE12" s="10" t="s">
        <v>68</v>
      </c>
      <c r="AF12" s="50">
        <f>'CV Pivots Flux Across H20Sheds'!AG13</f>
        <v>2008</v>
      </c>
      <c r="AG12" s="50">
        <f>'CV Pivots Flux Across H20Sheds'!AH13</f>
        <v>6.4289226380354121</v>
      </c>
      <c r="AH12" s="50">
        <f>'CV Pivots Flux Across H20Sheds'!AI13</f>
        <v>89.89819895752106</v>
      </c>
      <c r="AI12" s="50">
        <f>'CV Pivots Flux Across H20Sheds'!AJ13</f>
        <v>5.9418778695993915</v>
      </c>
      <c r="AJ12" s="50">
        <f>'CV Pivots Flux Across H20Sheds'!AL13</f>
        <v>10.823917519157101</v>
      </c>
      <c r="AK12" s="50">
        <f>'CV Pivots Flux Across H20Sheds'!AM13</f>
        <v>29.549979964767211</v>
      </c>
      <c r="AL12" s="50">
        <f>'CV Pivots Flux Across H20Sheds'!AN13</f>
        <v>17.746889741607617</v>
      </c>
      <c r="AM12" s="50">
        <f>'CV Pivots Flux Across H20Sheds'!AO13</f>
        <v>33.484549360535411</v>
      </c>
      <c r="AN12" s="50">
        <f>'CV Pivots Flux Across H20Sheds'!AP13</f>
        <v>11.587511025681613</v>
      </c>
      <c r="AO12" s="50">
        <f>'CV Pivots Flux Across H20Sheds'!AQ13</f>
        <v>10.126339264493488</v>
      </c>
      <c r="AP12" s="50">
        <f>'CV Pivots Flux Across H20Sheds'!AR13</f>
        <v>13.370026852310149</v>
      </c>
      <c r="AQ12" s="50">
        <f>'CV Pivots Flux Across H20Sheds'!AT13</f>
        <v>136.30632548716721</v>
      </c>
    </row>
    <row r="13" spans="1:43" x14ac:dyDescent="0.2">
      <c r="P13" t="s">
        <v>52</v>
      </c>
      <c r="Q13" s="48">
        <f>'CV Pivots Flux Across H20Sheds'!Q14</f>
        <v>2009</v>
      </c>
      <c r="R13" s="48">
        <f>'CV Pivots Flux Across H20Sheds'!R14</f>
        <v>20.097878122344721</v>
      </c>
      <c r="S13" s="48">
        <f>'CV Pivots Flux Across H20Sheds'!S14</f>
        <v>176.29751786836087</v>
      </c>
      <c r="T13" s="48">
        <f>'CV Pivots Flux Across H20Sheds'!T14</f>
        <v>31.9455466415065</v>
      </c>
      <c r="U13" s="48">
        <f>'CV Pivots Flux Across H20Sheds'!U14</f>
        <v>55.916175139633935</v>
      </c>
      <c r="V13" s="48">
        <f>'CV Pivots Flux Across H20Sheds'!V14</f>
        <v>15.448658225888719</v>
      </c>
      <c r="W13" s="48">
        <f>'CV Pivots Flux Across H20Sheds'!W14</f>
        <v>19.232131251284905</v>
      </c>
      <c r="X13" s="48">
        <f>'CV Pivots Flux Across H20Sheds'!X14</f>
        <v>22.844521916591798</v>
      </c>
      <c r="Y13" s="48">
        <f>'CV Pivots Flux Across H20Sheds'!Y14</f>
        <v>32.722959608626219</v>
      </c>
      <c r="Z13" s="48">
        <f>'CV Pivots Flux Across H20Sheds'!Z14</f>
        <v>26.225730317657877</v>
      </c>
      <c r="AA13" s="48">
        <f>'CV Pivots Flux Across H20Sheds'!AA14</f>
        <v>71.514571459925449</v>
      </c>
      <c r="AB13" s="48">
        <f>'CV Pivots Flux Across H20Sheds'!AB14</f>
        <v>19.023310281526911</v>
      </c>
      <c r="AC13" s="48">
        <f>'CV Pivots Flux Across H20Sheds'!AC14</f>
        <v>153.97691874608765</v>
      </c>
      <c r="AE13" s="10" t="s">
        <v>68</v>
      </c>
      <c r="AF13" s="50">
        <f>'CV Pivots Flux Across H20Sheds'!AG14</f>
        <v>2009</v>
      </c>
      <c r="AG13" s="50">
        <f>'CV Pivots Flux Across H20Sheds'!AH14</f>
        <v>8.5195015414064326</v>
      </c>
      <c r="AH13" s="50">
        <f>'CV Pivots Flux Across H20Sheds'!AI14</f>
        <v>96.025106110231178</v>
      </c>
      <c r="AI13" s="50">
        <f>'CV Pivots Flux Across H20Sheds'!AJ14</f>
        <v>7.7167943460251456</v>
      </c>
      <c r="AJ13" s="50">
        <f>'CV Pivots Flux Across H20Sheds'!AL14</f>
        <v>11.849988597130528</v>
      </c>
      <c r="AK13" s="50">
        <f>'CV Pivots Flux Across H20Sheds'!AM14</f>
        <v>23.715811778916112</v>
      </c>
      <c r="AL13" s="50">
        <f>'CV Pivots Flux Across H20Sheds'!AN14</f>
        <v>19.768530272902275</v>
      </c>
      <c r="AM13" s="50">
        <f>'CV Pivots Flux Across H20Sheds'!AO14</f>
        <v>34.639600441318827</v>
      </c>
      <c r="AN13" s="50">
        <f>'CV Pivots Flux Across H20Sheds'!AP14</f>
        <v>14.014120845639301</v>
      </c>
      <c r="AO13" s="50">
        <f>'CV Pivots Flux Across H20Sheds'!AQ14</f>
        <v>13.897655233351047</v>
      </c>
      <c r="AP13" s="50">
        <f>'CV Pivots Flux Across H20Sheds'!AR14</f>
        <v>15.048746302168576</v>
      </c>
      <c r="AQ13" s="50">
        <f>'CV Pivots Flux Across H20Sheds'!AT14</f>
        <v>125.75303615406412</v>
      </c>
    </row>
    <row r="14" spans="1:43" x14ac:dyDescent="0.2">
      <c r="C14" s="29" t="s">
        <v>50</v>
      </c>
      <c r="D14" s="18">
        <f t="shared" ref="D14:N14" si="0">AVERAGE(D4:D10)</f>
        <v>27.680585395232704</v>
      </c>
      <c r="E14" s="18">
        <f t="shared" si="0"/>
        <v>107.20837491414235</v>
      </c>
      <c r="F14" s="18">
        <f>AVERAGE(F5:F10)</f>
        <v>48.467793210990152</v>
      </c>
      <c r="G14" s="19">
        <f t="shared" si="0"/>
        <v>16.384898301849606</v>
      </c>
      <c r="H14" s="19">
        <f t="shared" si="0"/>
        <v>22.167502637184466</v>
      </c>
      <c r="I14" s="19">
        <f t="shared" si="0"/>
        <v>24.533397075273843</v>
      </c>
      <c r="J14" s="19">
        <f t="shared" si="0"/>
        <v>24.986767579122084</v>
      </c>
      <c r="K14" s="19">
        <f t="shared" si="0"/>
        <v>22.194747540294564</v>
      </c>
      <c r="L14" s="19">
        <f t="shared" si="0"/>
        <v>30.289573417941444</v>
      </c>
      <c r="M14" s="18">
        <f>AVERAGE(M4:M7)</f>
        <v>40.196441642978506</v>
      </c>
      <c r="N14" s="18">
        <f t="shared" si="0"/>
        <v>31.950158594158072</v>
      </c>
      <c r="Q14" s="29" t="s">
        <v>50</v>
      </c>
      <c r="R14" s="18">
        <f>+AVERAGE(R4:R13)</f>
        <v>35.687889294974248</v>
      </c>
      <c r="S14" s="18">
        <f t="shared" ref="S14:AC14" si="1">+AVERAGE(S4:S13)</f>
        <v>174.2519744760167</v>
      </c>
      <c r="T14" s="18">
        <f t="shared" si="1"/>
        <v>44.921258999289094</v>
      </c>
      <c r="U14" s="18">
        <f t="shared" si="1"/>
        <v>43.184875811808119</v>
      </c>
      <c r="V14" s="19">
        <f t="shared" si="1"/>
        <v>27.936020888277454</v>
      </c>
      <c r="W14" s="19">
        <f t="shared" si="1"/>
        <v>23.743641858987182</v>
      </c>
      <c r="X14" s="19">
        <f t="shared" si="1"/>
        <v>24.034946914870947</v>
      </c>
      <c r="Y14" s="19">
        <f t="shared" si="1"/>
        <v>38.136278349053583</v>
      </c>
      <c r="Z14" s="19">
        <f t="shared" si="1"/>
        <v>30.91267583753438</v>
      </c>
      <c r="AA14" s="18">
        <f t="shared" si="1"/>
        <v>91.512895754136707</v>
      </c>
      <c r="AB14" s="19">
        <f t="shared" si="1"/>
        <v>24.511269396945004</v>
      </c>
      <c r="AC14" s="18">
        <f t="shared" si="1"/>
        <v>142.46946467550805</v>
      </c>
      <c r="AF14" s="29" t="s">
        <v>50</v>
      </c>
      <c r="AG14" s="18">
        <f>AVERAGE(AG4:AG13)</f>
        <v>5.0516309038165383</v>
      </c>
      <c r="AH14" s="18">
        <f t="shared" ref="AH14:AQ14" si="2">AVERAGE(AH4:AH13)</f>
        <v>67.183464900443155</v>
      </c>
      <c r="AI14" s="18">
        <f t="shared" si="2"/>
        <v>11.621919326323733</v>
      </c>
      <c r="AJ14" s="30">
        <f t="shared" si="2"/>
        <v>7.0003304814436333</v>
      </c>
      <c r="AK14" s="19">
        <f t="shared" si="2"/>
        <v>24.252053472918895</v>
      </c>
      <c r="AL14" s="19">
        <f t="shared" si="2"/>
        <v>14.026294892319806</v>
      </c>
      <c r="AM14" s="19">
        <f t="shared" si="2"/>
        <v>29.898213395564369</v>
      </c>
      <c r="AN14" s="19">
        <f t="shared" si="2"/>
        <v>16.951982530200358</v>
      </c>
      <c r="AO14" s="30">
        <f t="shared" si="2"/>
        <v>8.5691739136921612</v>
      </c>
      <c r="AP14" s="19">
        <f t="shared" si="2"/>
        <v>14.877840871019085</v>
      </c>
      <c r="AQ14" s="18">
        <f t="shared" si="2"/>
        <v>125.00484893990715</v>
      </c>
    </row>
    <row r="15" spans="1:43" x14ac:dyDescent="0.2">
      <c r="G15" s="17">
        <f>AVERAGE(G14:L14)</f>
        <v>23.426147758611005</v>
      </c>
      <c r="V15" s="17">
        <f>AVERAGE(V14:Z14,AB14)</f>
        <v>28.212472207611427</v>
      </c>
      <c r="AM15" s="16">
        <f>AVERAGE(AK14:AN14,15)</f>
        <v>20.025708858200684</v>
      </c>
    </row>
    <row r="16" spans="1:43" x14ac:dyDescent="0.2">
      <c r="A16" s="10" t="s">
        <v>21</v>
      </c>
    </row>
    <row r="17" spans="1:43" x14ac:dyDescent="0.2">
      <c r="A17" s="65" t="s">
        <v>100</v>
      </c>
      <c r="B17" s="65"/>
      <c r="C17" s="65"/>
      <c r="O17" s="63"/>
      <c r="P17" s="63"/>
      <c r="AD17" s="61"/>
      <c r="AE17" s="61"/>
      <c r="AF17" s="61"/>
    </row>
    <row r="18" spans="1:43" ht="38.25" x14ac:dyDescent="0.2">
      <c r="A18" t="s">
        <v>23</v>
      </c>
      <c r="B18" s="10" t="s">
        <v>27</v>
      </c>
      <c r="C18" s="10" t="s">
        <v>132</v>
      </c>
      <c r="D18" s="63" t="str">
        <f>'CV Pivots Flux Across Years'!B4</f>
        <v>CV of Flow (mm)</v>
      </c>
      <c r="E18" s="63" t="str">
        <f>'CV Pivots Flux Across Years'!C4</f>
        <v>CV of NO3_N</v>
      </c>
      <c r="F18" s="63" t="str">
        <f>'CV Pivots Flux Across Years'!D4</f>
        <v>CV of NH4_N</v>
      </c>
      <c r="G18" s="63" t="str">
        <f>'CV Pivots Flux Across Years'!F4</f>
        <v>CV of CL</v>
      </c>
      <c r="H18" s="63" t="str">
        <f>'CV Pivots Flux Across Years'!G4</f>
        <v>CV of K</v>
      </c>
      <c r="I18" s="63" t="str">
        <f>'CV Pivots Flux Across Years'!H4</f>
        <v>CV of NA</v>
      </c>
      <c r="J18" s="63" t="str">
        <f>'CV Pivots Flux Across Years'!I4</f>
        <v>CV of CA</v>
      </c>
      <c r="K18" s="63" t="str">
        <f>'CV Pivots Flux Across Years'!J4</f>
        <v>CV of MG</v>
      </c>
      <c r="L18" s="63" t="str">
        <f>'CV Pivots Flux Across Years'!K4</f>
        <v>CV of SO4_S</v>
      </c>
      <c r="M18" s="63" t="str">
        <f>'CV Pivots Flux Across Years'!L4</f>
        <v>CV of SIO2</v>
      </c>
      <c r="N18" s="63" t="str">
        <f>'CV Pivots Flux Across Years'!O4</f>
        <v>CV of DOC</v>
      </c>
      <c r="P18" s="10" t="s">
        <v>27</v>
      </c>
      <c r="Q18" s="10" t="s">
        <v>132</v>
      </c>
      <c r="R18" s="63" t="str">
        <f>'CV Pivots Flux Across Years'!R4</f>
        <v>CV of Flow (mm)</v>
      </c>
      <c r="S18" s="63" t="str">
        <f>'CV Pivots Flux Across Years'!S4</f>
        <v>CV of NO3_N</v>
      </c>
      <c r="T18" s="63" t="str">
        <f>'CV Pivots Flux Across Years'!T4</f>
        <v>CV of NH4_N</v>
      </c>
      <c r="U18" s="63" t="str">
        <f>'CV Pivots Flux Across Years'!U4</f>
        <v>CV of PO4</v>
      </c>
      <c r="V18" s="63" t="str">
        <f>'CV Pivots Flux Across Years'!V4</f>
        <v>CV of CL</v>
      </c>
      <c r="W18" s="63" t="str">
        <f>'CV Pivots Flux Across Years'!W4</f>
        <v>CV of K</v>
      </c>
      <c r="X18" s="63" t="str">
        <f>'CV Pivots Flux Across Years'!X4</f>
        <v>CV of NA</v>
      </c>
      <c r="Y18" s="63" t="str">
        <f>'CV Pivots Flux Across Years'!Y4</f>
        <v>CV of CA</v>
      </c>
      <c r="Z18" s="63" t="str">
        <f>'CV Pivots Flux Across Years'!Z4</f>
        <v>CV of MG</v>
      </c>
      <c r="AA18" s="63" t="str">
        <f>'CV Pivots Flux Across Years'!AA4</f>
        <v>CV of SO4_S</v>
      </c>
      <c r="AB18" s="63" t="str">
        <f>'CV Pivots Flux Across Years'!AB4</f>
        <v>CV of SIO2</v>
      </c>
      <c r="AC18" s="63" t="str">
        <f>'CV Pivots Flux Across Years'!AC4</f>
        <v>CV of HCO3</v>
      </c>
      <c r="AE18" s="10" t="s">
        <v>27</v>
      </c>
      <c r="AF18" s="10" t="s">
        <v>132</v>
      </c>
      <c r="AG18" s="63" t="str">
        <f>'CV Pivots Flux Across Years'!AH4</f>
        <v>CV of Flow (mm)</v>
      </c>
      <c r="AH18" s="63" t="str">
        <f>'CV Pivots Flux Across Years'!AI4</f>
        <v>CV of NO3_N</v>
      </c>
      <c r="AI18" s="63" t="str">
        <f>'CV Pivots Flux Across Years'!AJ4</f>
        <v>CV of NH4_N</v>
      </c>
      <c r="AJ18" s="63" t="str">
        <f>'CV Pivots Flux Across Years'!AL4</f>
        <v>CV of CL</v>
      </c>
      <c r="AK18" s="63" t="str">
        <f>'CV Pivots Flux Across Years'!AM4</f>
        <v>CV of K</v>
      </c>
      <c r="AL18" s="63" t="str">
        <f>'CV Pivots Flux Across Years'!AN4</f>
        <v>CV of NA</v>
      </c>
      <c r="AM18" s="63" t="str">
        <f>'CV Pivots Flux Across Years'!AO4</f>
        <v>CV of CA</v>
      </c>
      <c r="AN18" s="63" t="str">
        <f>'CV Pivots Flux Across Years'!AP4</f>
        <v>CV of MG</v>
      </c>
      <c r="AO18" s="63" t="str">
        <f>'CV Pivots Flux Across Years'!AQ4</f>
        <v>CV of SO4_S</v>
      </c>
      <c r="AP18" s="63" t="str">
        <f>'CV Pivots Flux Across Years'!AR4</f>
        <v>CV of SIO2</v>
      </c>
      <c r="AQ18" s="63" t="str">
        <f>'CV Pivots Flux Across Years'!AT4</f>
        <v>CV of H</v>
      </c>
    </row>
    <row r="19" spans="1:43" x14ac:dyDescent="0.2">
      <c r="B19" s="10" t="s">
        <v>79</v>
      </c>
      <c r="C19" t="str">
        <f>'CV Pivots Flux Across Years'!A5</f>
        <v>WAK_W5</v>
      </c>
      <c r="D19" s="62">
        <f>'CV Pivots Flux Across Years'!B5</f>
        <v>20.257925738541079</v>
      </c>
      <c r="E19" s="62">
        <f>'CV Pivots Flux Across Years'!C5</f>
        <v>43.729057088859541</v>
      </c>
      <c r="F19" s="62">
        <f>'CV Pivots Flux Across Years'!D5</f>
        <v>36.934393739411348</v>
      </c>
      <c r="G19" s="62">
        <f>'CV Pivots Flux Across Years'!F5</f>
        <v>20.498440772976323</v>
      </c>
      <c r="H19" s="62">
        <f>'CV Pivots Flux Across Years'!G5</f>
        <v>19.950478797750783</v>
      </c>
      <c r="I19" s="62">
        <f>'CV Pivots Flux Across Years'!H5</f>
        <v>17.268280343820699</v>
      </c>
      <c r="J19" s="62">
        <f>'CV Pivots Flux Across Years'!I5</f>
        <v>25.566015775516917</v>
      </c>
      <c r="K19" s="62">
        <f>'CV Pivots Flux Across Years'!J5</f>
        <v>18.849895001529802</v>
      </c>
      <c r="L19" s="62">
        <f>'CV Pivots Flux Across Years'!K5</f>
        <v>16.547265861753235</v>
      </c>
      <c r="M19" s="62">
        <f>'CV Pivots Flux Across Years'!L5</f>
        <v>33.277771525245946</v>
      </c>
      <c r="N19" s="62">
        <f>'CV Pivots Flux Across Years'!O5</f>
        <v>20.763459234417457</v>
      </c>
      <c r="P19" s="10" t="s">
        <v>52</v>
      </c>
      <c r="Q19" s="62" t="str">
        <f>'CV Pivots Flux Across Years'!Q5</f>
        <v>CWT_W1</v>
      </c>
      <c r="R19" s="62">
        <f>'CV Pivots Flux Across Years'!R5</f>
        <v>61.249846092423986</v>
      </c>
      <c r="S19" s="62">
        <f>'CV Pivots Flux Across Years'!S5</f>
        <v>93.015094937669389</v>
      </c>
      <c r="T19" s="62">
        <f>'CV Pivots Flux Across Years'!T5</f>
        <v>84.728048710329148</v>
      </c>
      <c r="U19" s="62">
        <f>'CV Pivots Flux Across Years'!U5</f>
        <v>68.032599166194416</v>
      </c>
      <c r="V19" s="62">
        <f>'CV Pivots Flux Across Years'!V5</f>
        <v>62.547967181689863</v>
      </c>
      <c r="W19" s="62">
        <f>'CV Pivots Flux Across Years'!W5</f>
        <v>62.612882952464126</v>
      </c>
      <c r="X19" s="62">
        <f>'CV Pivots Flux Across Years'!X5</f>
        <v>62.079840065042006</v>
      </c>
      <c r="Y19" s="62">
        <f>'CV Pivots Flux Across Years'!Y5</f>
        <v>64.023065430735983</v>
      </c>
      <c r="Z19" s="62">
        <f>'CV Pivots Flux Across Years'!Z5</f>
        <v>64.629658669727874</v>
      </c>
      <c r="AA19" s="62">
        <f>'CV Pivots Flux Across Years'!AA5</f>
        <v>55.559705321726739</v>
      </c>
      <c r="AB19" s="62">
        <f>'CV Pivots Flux Across Years'!AB5</f>
        <v>64.84978693039308</v>
      </c>
      <c r="AC19" s="62">
        <f>'CV Pivots Flux Across Years'!AC5</f>
        <v>64.01353661209221</v>
      </c>
      <c r="AE19" s="10" t="s">
        <v>68</v>
      </c>
      <c r="AF19" s="62" t="str">
        <f>'CV Pivots Flux Across Years'!AG5</f>
        <v>HBR_W1</v>
      </c>
      <c r="AG19" s="62">
        <f>'CV Pivots Flux Across Years'!AH5</f>
        <v>24.808025187983542</v>
      </c>
      <c r="AH19" s="62">
        <f>'CV Pivots Flux Across Years'!AI5</f>
        <v>54.390484730658329</v>
      </c>
      <c r="AI19" s="62">
        <f>'CV Pivots Flux Across Years'!AJ5</f>
        <v>20.716411047065161</v>
      </c>
      <c r="AJ19" s="62">
        <f>'CV Pivots Flux Across Years'!AL5</f>
        <v>26.919798244367477</v>
      </c>
      <c r="AK19" s="62">
        <f>'CV Pivots Flux Across Years'!AM5</f>
        <v>19.144922791861923</v>
      </c>
      <c r="AL19" s="62">
        <f>'CV Pivots Flux Across Years'!AN5</f>
        <v>18.706879273843903</v>
      </c>
      <c r="AM19" s="62">
        <f>'CV Pivots Flux Across Years'!AO5</f>
        <v>18.758931686298979</v>
      </c>
      <c r="AN19" s="62">
        <f>'CV Pivots Flux Across Years'!AP5</f>
        <v>16.48624468996724</v>
      </c>
      <c r="AO19" s="62">
        <f>'CV Pivots Flux Across Years'!AQ5</f>
        <v>18.801033876678087</v>
      </c>
      <c r="AP19" s="62">
        <f>'CV Pivots Flux Across Years'!AR5</f>
        <v>15.315270169474152</v>
      </c>
      <c r="AQ19" s="62">
        <f>'CV Pivots Flux Across Years'!AT5</f>
        <v>31.994568602251185</v>
      </c>
    </row>
    <row r="20" spans="1:43" x14ac:dyDescent="0.2">
      <c r="B20" s="10" t="s">
        <v>79</v>
      </c>
      <c r="C20" t="str">
        <f>'CV Pivots Flux Across Years'!A6</f>
        <v>WAK_W12</v>
      </c>
      <c r="D20" s="62">
        <f>'CV Pivots Flux Across Years'!B6</f>
        <v>26.876325720110806</v>
      </c>
      <c r="E20" s="62">
        <f>'CV Pivots Flux Across Years'!C6</f>
        <v>80.402505545590245</v>
      </c>
      <c r="F20" s="62">
        <f>'CV Pivots Flux Across Years'!D6</f>
        <v>51.318369805620229</v>
      </c>
      <c r="G20" s="62">
        <f>'CV Pivots Flux Across Years'!F6</f>
        <v>28.20684984556927</v>
      </c>
      <c r="H20" s="62">
        <f>'CV Pivots Flux Across Years'!G6</f>
        <v>27.870009546103244</v>
      </c>
      <c r="I20" s="62">
        <f>'CV Pivots Flux Across Years'!H6</f>
        <v>28.146691765237641</v>
      </c>
      <c r="J20" s="62">
        <f>'CV Pivots Flux Across Years'!I6</f>
        <v>51.897584994648184</v>
      </c>
      <c r="K20" s="62">
        <f>'CV Pivots Flux Across Years'!J6</f>
        <v>41.309165435606985</v>
      </c>
      <c r="L20" s="62">
        <f>'CV Pivots Flux Across Years'!K6</f>
        <v>29.076017397712391</v>
      </c>
      <c r="M20" s="62">
        <f>'CV Pivots Flux Across Years'!L6</f>
        <v>32.561505774070241</v>
      </c>
      <c r="N20" s="62">
        <f>'CV Pivots Flux Across Years'!O6</f>
        <v>39.847517737765934</v>
      </c>
      <c r="P20" s="10" t="s">
        <v>52</v>
      </c>
      <c r="Q20" s="62" t="str">
        <f>'CV Pivots Flux Across Years'!Q6</f>
        <v>CWT_W2</v>
      </c>
      <c r="R20" s="62">
        <f>'CV Pivots Flux Across Years'!R6</f>
        <v>43.693399940133546</v>
      </c>
      <c r="S20" s="62">
        <f>'CV Pivots Flux Across Years'!S6</f>
        <v>37.815127382558202</v>
      </c>
      <c r="T20" s="62">
        <f>'CV Pivots Flux Across Years'!T6</f>
        <v>53.86842942680245</v>
      </c>
      <c r="U20" s="62">
        <f>'CV Pivots Flux Across Years'!U6</f>
        <v>60.795664453386408</v>
      </c>
      <c r="V20" s="62">
        <f>'CV Pivots Flux Across Years'!V6</f>
        <v>42.885807244660548</v>
      </c>
      <c r="W20" s="62">
        <f>'CV Pivots Flux Across Years'!W6</f>
        <v>42.283395323467651</v>
      </c>
      <c r="X20" s="62">
        <f>'CV Pivots Flux Across Years'!X6</f>
        <v>42.01139202769329</v>
      </c>
      <c r="Y20" s="62">
        <f>'CV Pivots Flux Across Years'!Y6</f>
        <v>43.286491913164724</v>
      </c>
      <c r="Z20" s="62">
        <f>'CV Pivots Flux Across Years'!Z6</f>
        <v>44.594903037255051</v>
      </c>
      <c r="AA20" s="62">
        <f>'CV Pivots Flux Across Years'!AA6</f>
        <v>44.665797733296607</v>
      </c>
      <c r="AB20" s="62">
        <f>'CV Pivots Flux Across Years'!AB6</f>
        <v>42.90999855660688</v>
      </c>
      <c r="AC20" s="62">
        <f>'CV Pivots Flux Across Years'!AC6</f>
        <v>44.605312828404088</v>
      </c>
      <c r="AE20" s="10" t="s">
        <v>68</v>
      </c>
      <c r="AF20" s="62" t="str">
        <f>'CV Pivots Flux Across Years'!AG6</f>
        <v>HBR_W2</v>
      </c>
      <c r="AG20" s="62">
        <f>'CV Pivots Flux Across Years'!AH6</f>
        <v>21.54313935562547</v>
      </c>
      <c r="AH20" s="62">
        <f>'CV Pivots Flux Across Years'!AI6</f>
        <v>63.505559382713166</v>
      </c>
      <c r="AI20" s="62">
        <f>'CV Pivots Flux Across Years'!AJ6</f>
        <v>21.543139355625605</v>
      </c>
      <c r="AJ20" s="62">
        <f>'CV Pivots Flux Across Years'!AL6</f>
        <v>26.219325851333629</v>
      </c>
      <c r="AK20" s="62">
        <f>'CV Pivots Flux Across Years'!AM6</f>
        <v>22.220837546615506</v>
      </c>
      <c r="AL20" s="62">
        <f>'CV Pivots Flux Across Years'!AN6</f>
        <v>20.080931071243231</v>
      </c>
      <c r="AM20" s="62">
        <f>'CV Pivots Flux Across Years'!AO6</f>
        <v>17.571104317444291</v>
      </c>
      <c r="AN20" s="62">
        <f>'CV Pivots Flux Across Years'!AP6</f>
        <v>16.022165813415594</v>
      </c>
      <c r="AO20" s="62">
        <f>'CV Pivots Flux Across Years'!AQ6</f>
        <v>17.165605502666676</v>
      </c>
      <c r="AP20" s="62">
        <f>'CV Pivots Flux Across Years'!AR6</f>
        <v>19.52677530427032</v>
      </c>
      <c r="AQ20" s="62">
        <f>'CV Pivots Flux Across Years'!AT6</f>
        <v>20.837138991283926</v>
      </c>
    </row>
    <row r="21" spans="1:43" x14ac:dyDescent="0.2">
      <c r="B21" s="10" t="s">
        <v>79</v>
      </c>
      <c r="C21" t="str">
        <f>'CV Pivots Flux Across Years'!A7</f>
        <v>WAK_W16</v>
      </c>
      <c r="D21" s="62">
        <f>'CV Pivots Flux Across Years'!B7</f>
        <v>22.503559199731342</v>
      </c>
      <c r="E21" s="62">
        <f>'CV Pivots Flux Across Years'!C7</f>
        <v>45.042474071221946</v>
      </c>
      <c r="F21" s="62">
        <f>'CV Pivots Flux Across Years'!D7</f>
        <v>38.217414557487729</v>
      </c>
      <c r="G21" s="62">
        <f>'CV Pivots Flux Across Years'!F7</f>
        <v>27.772013117104908</v>
      </c>
      <c r="H21" s="62">
        <f>'CV Pivots Flux Across Years'!G7</f>
        <v>19.818831802575367</v>
      </c>
      <c r="I21" s="62">
        <f>'CV Pivots Flux Across Years'!H7</f>
        <v>22.916534580475698</v>
      </c>
      <c r="J21" s="62">
        <f>'CV Pivots Flux Across Years'!I7</f>
        <v>16.096610221052646</v>
      </c>
      <c r="K21" s="62">
        <f>'CV Pivots Flux Across Years'!J7</f>
        <v>15.025637160983875</v>
      </c>
      <c r="L21" s="62">
        <f>'CV Pivots Flux Across Years'!K7</f>
        <v>15.79772000273209</v>
      </c>
      <c r="M21" s="62">
        <f>'CV Pivots Flux Across Years'!L7</f>
        <v>24.992764309315234</v>
      </c>
      <c r="N21" s="62">
        <f>'CV Pivots Flux Across Years'!O7</f>
        <v>42.441132755407857</v>
      </c>
      <c r="P21" s="10" t="s">
        <v>52</v>
      </c>
      <c r="Q21" s="62" t="str">
        <f>'CV Pivots Flux Across Years'!Q7</f>
        <v>CWT_W6</v>
      </c>
      <c r="R21" s="62">
        <f>'CV Pivots Flux Across Years'!R7</f>
        <v>35.83502841072908</v>
      </c>
      <c r="S21" s="62">
        <f>'CV Pivots Flux Across Years'!S7</f>
        <v>49.458852957622064</v>
      </c>
      <c r="T21" s="62">
        <f>'CV Pivots Flux Across Years'!T7</f>
        <v>51.769209880197877</v>
      </c>
      <c r="U21" s="62">
        <f>'CV Pivots Flux Across Years'!U7</f>
        <v>38.988106906475217</v>
      </c>
      <c r="V21" s="62">
        <f>'CV Pivots Flux Across Years'!V7</f>
        <v>34.943962455909265</v>
      </c>
      <c r="W21" s="62">
        <f>'CV Pivots Flux Across Years'!W7</f>
        <v>39.466855482063998</v>
      </c>
      <c r="X21" s="62">
        <f>'CV Pivots Flux Across Years'!X7</f>
        <v>33.321338579683491</v>
      </c>
      <c r="Y21" s="62">
        <f>'CV Pivots Flux Across Years'!Y7</f>
        <v>41.604530063111291</v>
      </c>
      <c r="Z21" s="62">
        <f>'CV Pivots Flux Across Years'!Z7</f>
        <v>40.717798572005293</v>
      </c>
      <c r="AA21" s="62">
        <f>'CV Pivots Flux Across Years'!AA7</f>
        <v>31.533879703966623</v>
      </c>
      <c r="AB21" s="62">
        <f>'CV Pivots Flux Across Years'!AB7</f>
        <v>35.928496276579949</v>
      </c>
      <c r="AC21" s="62" t="e">
        <f>'CV Pivots Flux Across Years'!AC7</f>
        <v>#DIV/0!</v>
      </c>
      <c r="AE21" s="10" t="s">
        <v>68</v>
      </c>
      <c r="AF21" s="62" t="str">
        <f>'CV Pivots Flux Across Years'!AG7</f>
        <v>HBR_W3</v>
      </c>
      <c r="AG21" s="62">
        <f>'CV Pivots Flux Across Years'!AH7</f>
        <v>23.127201958876835</v>
      </c>
      <c r="AH21" s="62">
        <f>'CV Pivots Flux Across Years'!AI7</f>
        <v>48.407527297771132</v>
      </c>
      <c r="AI21" s="62">
        <f>'CV Pivots Flux Across Years'!AJ7</f>
        <v>26.067066713021646</v>
      </c>
      <c r="AJ21" s="62">
        <f>'CV Pivots Flux Across Years'!AL7</f>
        <v>26.547909170634615</v>
      </c>
      <c r="AK21" s="62">
        <f>'CV Pivots Flux Across Years'!AM7</f>
        <v>14.167166497853019</v>
      </c>
      <c r="AL21" s="62">
        <f>'CV Pivots Flux Across Years'!AN7</f>
        <v>21.001421227695428</v>
      </c>
      <c r="AM21" s="62">
        <f>'CV Pivots Flux Across Years'!AO7</f>
        <v>18.01100135182007</v>
      </c>
      <c r="AN21" s="62">
        <f>'CV Pivots Flux Across Years'!AP7</f>
        <v>18.40837398412167</v>
      </c>
      <c r="AO21" s="62">
        <f>'CV Pivots Flux Across Years'!AQ7</f>
        <v>19.055572438783198</v>
      </c>
      <c r="AP21" s="62">
        <f>'CV Pivots Flux Across Years'!AR7</f>
        <v>21.636758929588641</v>
      </c>
      <c r="AQ21" s="62">
        <f>'CV Pivots Flux Across Years'!AT7</f>
        <v>29.723175858162051</v>
      </c>
    </row>
    <row r="22" spans="1:43" x14ac:dyDescent="0.2">
      <c r="B22" s="10" t="s">
        <v>79</v>
      </c>
      <c r="C22" t="str">
        <f>'CV Pivots Flux Across Years'!A8</f>
        <v>WAK_W17</v>
      </c>
      <c r="D22" s="62">
        <f>'CV Pivots Flux Across Years'!B8</f>
        <v>27.771430204095804</v>
      </c>
      <c r="E22" s="62">
        <f>'CV Pivots Flux Across Years'!C8</f>
        <v>85.152896033875678</v>
      </c>
      <c r="F22" s="62">
        <f>'CV Pivots Flux Across Years'!D8</f>
        <v>70.898813953852155</v>
      </c>
      <c r="G22" s="62">
        <f>'CV Pivots Flux Across Years'!F8</f>
        <v>26.504061489003107</v>
      </c>
      <c r="H22" s="62">
        <f>'CV Pivots Flux Across Years'!G8</f>
        <v>21.662343572162207</v>
      </c>
      <c r="I22" s="62">
        <f>'CV Pivots Flux Across Years'!H8</f>
        <v>21.820667345743587</v>
      </c>
      <c r="J22" s="62">
        <f>'CV Pivots Flux Across Years'!I8</f>
        <v>27.494225581443516</v>
      </c>
      <c r="K22" s="62">
        <f>'CV Pivots Flux Across Years'!J8</f>
        <v>21.288575385133093</v>
      </c>
      <c r="L22" s="62">
        <f>'CV Pivots Flux Across Years'!K8</f>
        <v>31.917845086011774</v>
      </c>
      <c r="M22" s="62">
        <f>'CV Pivots Flux Across Years'!L8</f>
        <v>33.292832409393647</v>
      </c>
      <c r="N22" s="62">
        <f>'CV Pivots Flux Across Years'!O8</f>
        <v>34.01797443292336</v>
      </c>
      <c r="P22" s="10" t="s">
        <v>52</v>
      </c>
      <c r="Q22" s="62" t="str">
        <f>'CV Pivots Flux Across Years'!Q8</f>
        <v>CWT_W7</v>
      </c>
      <c r="R22" s="62">
        <f>'CV Pivots Flux Across Years'!R8</f>
        <v>38.618933489650843</v>
      </c>
      <c r="S22" s="62">
        <f>'CV Pivots Flux Across Years'!S8</f>
        <v>63.430137137347444</v>
      </c>
      <c r="T22" s="62">
        <f>'CV Pivots Flux Across Years'!T8</f>
        <v>54.159625216514513</v>
      </c>
      <c r="U22" s="62">
        <f>'CV Pivots Flux Across Years'!U8</f>
        <v>46.608650499492882</v>
      </c>
      <c r="V22" s="62">
        <f>'CV Pivots Flux Across Years'!V8</f>
        <v>36.866383264443279</v>
      </c>
      <c r="W22" s="62">
        <f>'CV Pivots Flux Across Years'!W8</f>
        <v>37.919149199287062</v>
      </c>
      <c r="X22" s="62">
        <f>'CV Pivots Flux Across Years'!X8</f>
        <v>37.316327532891584</v>
      </c>
      <c r="Y22" s="62">
        <f>'CV Pivots Flux Across Years'!Y8</f>
        <v>32.96260992615197</v>
      </c>
      <c r="Z22" s="62">
        <f>'CV Pivots Flux Across Years'!Z8</f>
        <v>39.796669711781853</v>
      </c>
      <c r="AA22" s="62">
        <f>'CV Pivots Flux Across Years'!AA8</f>
        <v>35.986093048711894</v>
      </c>
      <c r="AB22" s="62">
        <f>'CV Pivots Flux Across Years'!AB8</f>
        <v>39.050972775769793</v>
      </c>
      <c r="AC22" s="62">
        <f>'CV Pivots Flux Across Years'!AC8</f>
        <v>36.75856701907496</v>
      </c>
      <c r="AE22" s="10" t="s">
        <v>68</v>
      </c>
      <c r="AF22" s="62" t="str">
        <f>'CV Pivots Flux Across Years'!AG8</f>
        <v>HBR_W4</v>
      </c>
      <c r="AG22" s="62">
        <f>'CV Pivots Flux Across Years'!AH8</f>
        <v>23.057153196743513</v>
      </c>
      <c r="AH22" s="62">
        <f>'CV Pivots Flux Across Years'!AI8</f>
        <v>71.854675976228535</v>
      </c>
      <c r="AI22" s="62">
        <f>'CV Pivots Flux Across Years'!AJ8</f>
        <v>23.057153196743528</v>
      </c>
      <c r="AJ22" s="62">
        <f>'CV Pivots Flux Across Years'!AL8</f>
        <v>23.609105444076651</v>
      </c>
      <c r="AK22" s="62">
        <f>'CV Pivots Flux Across Years'!AM8</f>
        <v>15.958679310671352</v>
      </c>
      <c r="AL22" s="62">
        <f>'CV Pivots Flux Across Years'!AN8</f>
        <v>18.957480184517081</v>
      </c>
      <c r="AM22" s="62">
        <f>'CV Pivots Flux Across Years'!AO8</f>
        <v>16.97868187633301</v>
      </c>
      <c r="AN22" s="62">
        <f>'CV Pivots Flux Across Years'!AP8</f>
        <v>14.111209756335468</v>
      </c>
      <c r="AO22" s="62">
        <f>'CV Pivots Flux Across Years'!AQ8</f>
        <v>18.141163464528137</v>
      </c>
      <c r="AP22" s="62">
        <f>'CV Pivots Flux Across Years'!AR8</f>
        <v>21.482808437467249</v>
      </c>
      <c r="AQ22" s="62">
        <f>'CV Pivots Flux Across Years'!AT8</f>
        <v>20.493610208670585</v>
      </c>
    </row>
    <row r="23" spans="1:43" x14ac:dyDescent="0.2">
      <c r="B23" s="10" t="s">
        <v>79</v>
      </c>
      <c r="C23" t="str">
        <f>'CV Pivots Flux Across Years'!A9</f>
        <v>WAK_W20</v>
      </c>
      <c r="D23" s="62">
        <f>'CV Pivots Flux Across Years'!B9</f>
        <v>26.221665940183243</v>
      </c>
      <c r="E23" s="62">
        <f>'CV Pivots Flux Across Years'!C9</f>
        <v>22.899642326383713</v>
      </c>
      <c r="F23" s="62">
        <f>'CV Pivots Flux Across Years'!D9</f>
        <v>52.692780229522512</v>
      </c>
      <c r="G23" s="62">
        <f>'CV Pivots Flux Across Years'!F9</f>
        <v>26.552075834140318</v>
      </c>
      <c r="H23" s="62">
        <f>'CV Pivots Flux Across Years'!G9</f>
        <v>23.683297337846454</v>
      </c>
      <c r="I23" s="62">
        <f>'CV Pivots Flux Across Years'!H9</f>
        <v>22.264866205376002</v>
      </c>
      <c r="J23" s="62">
        <f>'CV Pivots Flux Across Years'!I9</f>
        <v>29.52476432742759</v>
      </c>
      <c r="K23" s="62">
        <f>'CV Pivots Flux Across Years'!J9</f>
        <v>23.310790120785146</v>
      </c>
      <c r="L23" s="62">
        <f>'CV Pivots Flux Across Years'!K9</f>
        <v>21.252891964737895</v>
      </c>
      <c r="M23" s="62">
        <f>'CV Pivots Flux Across Years'!L9</f>
        <v>40.550683455373779</v>
      </c>
      <c r="N23" s="62">
        <f>'CV Pivots Flux Across Years'!O9</f>
        <v>30.943874416633196</v>
      </c>
      <c r="P23" s="10" t="s">
        <v>52</v>
      </c>
      <c r="Q23" s="62" t="str">
        <f>'CV Pivots Flux Across Years'!Q9</f>
        <v>CWT_W8</v>
      </c>
      <c r="R23" s="62">
        <f>'CV Pivots Flux Across Years'!R9</f>
        <v>29.57044222908527</v>
      </c>
      <c r="S23" s="62">
        <f>'CV Pivots Flux Across Years'!S9</f>
        <v>58.124876742308984</v>
      </c>
      <c r="T23" s="62">
        <f>'CV Pivots Flux Across Years'!T9</f>
        <v>48.843373654668049</v>
      </c>
      <c r="U23" s="62">
        <f>'CV Pivots Flux Across Years'!U9</f>
        <v>46.166796146997825</v>
      </c>
      <c r="V23" s="62">
        <f>'CV Pivots Flux Across Years'!V9</f>
        <v>27.900726360288761</v>
      </c>
      <c r="W23" s="62">
        <f>'CV Pivots Flux Across Years'!W9</f>
        <v>29.700553492221921</v>
      </c>
      <c r="X23" s="62">
        <f>'CV Pivots Flux Across Years'!X9</f>
        <v>28.862265461186347</v>
      </c>
      <c r="Y23" s="62">
        <f>'CV Pivots Flux Across Years'!Y9</f>
        <v>27.875960349936602</v>
      </c>
      <c r="Z23" s="62">
        <f>'CV Pivots Flux Across Years'!Z9</f>
        <v>30.966839024203058</v>
      </c>
      <c r="AA23" s="62">
        <f>'CV Pivots Flux Across Years'!AA9</f>
        <v>26.533494943501967</v>
      </c>
      <c r="AB23" s="62">
        <f>'CV Pivots Flux Across Years'!AB9</f>
        <v>31.350550103933426</v>
      </c>
      <c r="AC23" s="62" t="e">
        <f>'CV Pivots Flux Across Years'!AC9</f>
        <v>#DIV/0!</v>
      </c>
      <c r="AE23" s="10" t="s">
        <v>68</v>
      </c>
      <c r="AF23" s="62" t="str">
        <f>'CV Pivots Flux Across Years'!AG9</f>
        <v>HBR_W5</v>
      </c>
      <c r="AG23" s="62">
        <f>'CV Pivots Flux Across Years'!AH9</f>
        <v>22.04846448761209</v>
      </c>
      <c r="AH23" s="62">
        <f>'CV Pivots Flux Across Years'!AI9</f>
        <v>62.428176567907109</v>
      </c>
      <c r="AI23" s="62">
        <f>'CV Pivots Flux Across Years'!AJ9</f>
        <v>22.048464487612055</v>
      </c>
      <c r="AJ23" s="62">
        <f>'CV Pivots Flux Across Years'!AL9</f>
        <v>26.571135538256815</v>
      </c>
      <c r="AK23" s="62">
        <f>'CV Pivots Flux Across Years'!AM9</f>
        <v>18.264459625301363</v>
      </c>
      <c r="AL23" s="62">
        <f>'CV Pivots Flux Across Years'!AN9</f>
        <v>20.169841732090863</v>
      </c>
      <c r="AM23" s="62">
        <f>'CV Pivots Flux Across Years'!AO9</f>
        <v>17.569882854255482</v>
      </c>
      <c r="AN23" s="62">
        <f>'CV Pivots Flux Across Years'!AP9</f>
        <v>15.720965572363022</v>
      </c>
      <c r="AO23" s="62">
        <f>'CV Pivots Flux Across Years'!AQ9</f>
        <v>18.253896473385478</v>
      </c>
      <c r="AP23" s="62">
        <f>'CV Pivots Flux Across Years'!AR9</f>
        <v>21.090997294863051</v>
      </c>
      <c r="AQ23" s="62">
        <f>'CV Pivots Flux Across Years'!AT9</f>
        <v>27.117233772730998</v>
      </c>
    </row>
    <row r="24" spans="1:43" x14ac:dyDescent="0.2">
      <c r="P24" s="10" t="s">
        <v>52</v>
      </c>
      <c r="Q24" s="62" t="str">
        <f>'CV Pivots Flux Across Years'!Q10</f>
        <v>CWT_W13</v>
      </c>
      <c r="R24" s="62">
        <f>'CV Pivots Flux Across Years'!R10</f>
        <v>35.679178654655622</v>
      </c>
      <c r="S24" s="62">
        <f>'CV Pivots Flux Across Years'!S10</f>
        <v>63.680227305591565</v>
      </c>
      <c r="T24" s="62">
        <f>'CV Pivots Flux Across Years'!T10</f>
        <v>60.983428895161595</v>
      </c>
      <c r="U24" s="62">
        <f>'CV Pivots Flux Across Years'!U10</f>
        <v>53.067556122226677</v>
      </c>
      <c r="V24" s="62">
        <f>'CV Pivots Flux Across Years'!V10</f>
        <v>34.705696639757882</v>
      </c>
      <c r="W24" s="62">
        <f>'CV Pivots Flux Across Years'!W10</f>
        <v>37.623918199956272</v>
      </c>
      <c r="X24" s="62">
        <f>'CV Pivots Flux Across Years'!X10</f>
        <v>34.199415366751133</v>
      </c>
      <c r="Y24" s="62">
        <f>'CV Pivots Flux Across Years'!Y10</f>
        <v>38.869147331670462</v>
      </c>
      <c r="Z24" s="62">
        <f>'CV Pivots Flux Across Years'!Z10</f>
        <v>39.591025115690798</v>
      </c>
      <c r="AA24" s="62">
        <f>'CV Pivots Flux Across Years'!AA10</f>
        <v>33.68715151228939</v>
      </c>
      <c r="AB24" s="62">
        <f>'CV Pivots Flux Across Years'!AB10</f>
        <v>37.286819290517464</v>
      </c>
      <c r="AC24" s="62" t="e">
        <f>'CV Pivots Flux Across Years'!AC10</f>
        <v>#DIV/0!</v>
      </c>
      <c r="AE24" s="10" t="s">
        <v>68</v>
      </c>
      <c r="AF24" s="62" t="str">
        <f>'CV Pivots Flux Across Years'!AG10</f>
        <v>HBR_W6</v>
      </c>
      <c r="AG24" s="62">
        <f>'CV Pivots Flux Across Years'!AH10</f>
        <v>22.72193806893706</v>
      </c>
      <c r="AH24" s="62">
        <f>'CV Pivots Flux Across Years'!AI10</f>
        <v>61.009074147577614</v>
      </c>
      <c r="AI24" s="62">
        <f>'CV Pivots Flux Across Years'!AJ10</f>
        <v>20.712271415274863</v>
      </c>
      <c r="AJ24" s="62">
        <f>'CV Pivots Flux Across Years'!AL10</f>
        <v>27.669237175804508</v>
      </c>
      <c r="AK24" s="62">
        <f>'CV Pivots Flux Across Years'!AM10</f>
        <v>15.355364531232356</v>
      </c>
      <c r="AL24" s="62">
        <f>'CV Pivots Flux Across Years'!AN10</f>
        <v>20.854993757435075</v>
      </c>
      <c r="AM24" s="62">
        <f>'CV Pivots Flux Across Years'!AO10</f>
        <v>17.295171183171725</v>
      </c>
      <c r="AN24" s="62">
        <f>'CV Pivots Flux Across Years'!AP10</f>
        <v>17.173910421318766</v>
      </c>
      <c r="AO24" s="62">
        <f>'CV Pivots Flux Across Years'!AQ10</f>
        <v>18.576313715074804</v>
      </c>
      <c r="AP24" s="62">
        <f>'CV Pivots Flux Across Years'!AR10</f>
        <v>21.220813355595691</v>
      </c>
      <c r="AQ24" s="62">
        <f>'CV Pivots Flux Across Years'!AT10</f>
        <v>27.36309285007728</v>
      </c>
    </row>
    <row r="25" spans="1:43" x14ac:dyDescent="0.2">
      <c r="P25" s="10" t="s">
        <v>52</v>
      </c>
      <c r="Q25" s="62" t="str">
        <f>'CV Pivots Flux Across Years'!Q11</f>
        <v>CWT_W14</v>
      </c>
      <c r="R25" s="62">
        <f>'CV Pivots Flux Across Years'!R11</f>
        <v>51.917785038396694</v>
      </c>
      <c r="S25" s="62">
        <f>'CV Pivots Flux Across Years'!S11</f>
        <v>72.927882832977943</v>
      </c>
      <c r="T25" s="62">
        <f>'CV Pivots Flux Across Years'!T11</f>
        <v>79.887608090103413</v>
      </c>
      <c r="U25" s="62">
        <f>'CV Pivots Flux Across Years'!U11</f>
        <v>43.493693296100439</v>
      </c>
      <c r="V25" s="62">
        <f>'CV Pivots Flux Across Years'!V11</f>
        <v>48.920246143377057</v>
      </c>
      <c r="W25" s="62">
        <f>'CV Pivots Flux Across Years'!W11</f>
        <v>53.246158318719985</v>
      </c>
      <c r="X25" s="62">
        <f>'CV Pivots Flux Across Years'!X11</f>
        <v>50.902761292350746</v>
      </c>
      <c r="Y25" s="62">
        <f>'CV Pivots Flux Across Years'!Y11</f>
        <v>56.862594808579445</v>
      </c>
      <c r="Z25" s="62">
        <f>'CV Pivots Flux Across Years'!Z11</f>
        <v>56.01882319395262</v>
      </c>
      <c r="AA25" s="62">
        <f>'CV Pivots Flux Across Years'!AA11</f>
        <v>48.562399861933685</v>
      </c>
      <c r="AB25" s="62">
        <f>'CV Pivots Flux Across Years'!AB11</f>
        <v>54.869820349867823</v>
      </c>
      <c r="AC25" s="62" t="e">
        <f>'CV Pivots Flux Across Years'!AC11</f>
        <v>#DIV/0!</v>
      </c>
      <c r="AE25" s="10" t="s">
        <v>68</v>
      </c>
      <c r="AF25" s="62" t="str">
        <f>'CV Pivots Flux Across Years'!AG11</f>
        <v>HBR_W7</v>
      </c>
      <c r="AG25" s="62">
        <f>'CV Pivots Flux Across Years'!AH11</f>
        <v>22.776556260170125</v>
      </c>
      <c r="AH25" s="62">
        <f>'CV Pivots Flux Across Years'!AI11</f>
        <v>33.385751622095569</v>
      </c>
      <c r="AI25" s="62">
        <f>'CV Pivots Flux Across Years'!AJ11</f>
        <v>22.03222752698959</v>
      </c>
      <c r="AJ25" s="62">
        <f>'CV Pivots Flux Across Years'!AL11</f>
        <v>26.035895219848395</v>
      </c>
      <c r="AK25" s="62">
        <f>'CV Pivots Flux Across Years'!AM11</f>
        <v>19.807748060914463</v>
      </c>
      <c r="AL25" s="62">
        <f>'CV Pivots Flux Across Years'!AN11</f>
        <v>22.267724014510911</v>
      </c>
      <c r="AM25" s="62">
        <f>'CV Pivots Flux Across Years'!AO11</f>
        <v>19.639867983013769</v>
      </c>
      <c r="AN25" s="62">
        <f>'CV Pivots Flux Across Years'!AP11</f>
        <v>19.734356511750565</v>
      </c>
      <c r="AO25" s="62">
        <f>'CV Pivots Flux Across Years'!AQ11</f>
        <v>21.4401631555119</v>
      </c>
      <c r="AP25" s="62">
        <f>'CV Pivots Flux Across Years'!AR11</f>
        <v>21.775015212069185</v>
      </c>
      <c r="AQ25" s="62">
        <f>'CV Pivots Flux Across Years'!AT11</f>
        <v>23.131312358529911</v>
      </c>
    </row>
    <row r="26" spans="1:43" x14ac:dyDescent="0.2">
      <c r="P26" s="10" t="s">
        <v>52</v>
      </c>
      <c r="Q26" s="62" t="str">
        <f>'CV Pivots Flux Across Years'!Q12</f>
        <v>CWT_W17</v>
      </c>
      <c r="R26" s="62">
        <f>'CV Pivots Flux Across Years'!R12</f>
        <v>50.971115395210518</v>
      </c>
      <c r="S26" s="62">
        <f>'CV Pivots Flux Across Years'!S12</f>
        <v>61.250429544067089</v>
      </c>
      <c r="T26" s="62">
        <f>'CV Pivots Flux Across Years'!T12</f>
        <v>63.029811769231436</v>
      </c>
      <c r="U26" s="62">
        <f>'CV Pivots Flux Across Years'!U12</f>
        <v>51.775842170565525</v>
      </c>
      <c r="V26" s="62">
        <f>'CV Pivots Flux Across Years'!V12</f>
        <v>51.78424529949551</v>
      </c>
      <c r="W26" s="62">
        <f>'CV Pivots Flux Across Years'!W12</f>
        <v>52.386133090453555</v>
      </c>
      <c r="X26" s="62">
        <f>'CV Pivots Flux Across Years'!X12</f>
        <v>50.196816004124535</v>
      </c>
      <c r="Y26" s="62">
        <f>'CV Pivots Flux Across Years'!Y12</f>
        <v>52.709781939034826</v>
      </c>
      <c r="Z26" s="62">
        <f>'CV Pivots Flux Across Years'!Z12</f>
        <v>54.610963243749872</v>
      </c>
      <c r="AA26" s="62">
        <f>'CV Pivots Flux Across Years'!AA12</f>
        <v>48.195775316985433</v>
      </c>
      <c r="AB26" s="62">
        <f>'CV Pivots Flux Across Years'!AB12</f>
        <v>50.560934875336692</v>
      </c>
      <c r="AC26" s="62">
        <f>'CV Pivots Flux Across Years'!AC12</f>
        <v>52.684576450005657</v>
      </c>
      <c r="AE26" s="10" t="s">
        <v>68</v>
      </c>
      <c r="AF26" s="62" t="str">
        <f>'CV Pivots Flux Across Years'!AG12</f>
        <v>HBR_W8</v>
      </c>
      <c r="AG26" s="62">
        <f>'CV Pivots Flux Across Years'!AH12</f>
        <v>23.827257982019759</v>
      </c>
      <c r="AH26" s="62">
        <f>'CV Pivots Flux Across Years'!AI12</f>
        <v>25.632734768504918</v>
      </c>
      <c r="AI26" s="62">
        <f>'CV Pivots Flux Across Years'!AJ12</f>
        <v>19.340277234830662</v>
      </c>
      <c r="AJ26" s="62">
        <f>'CV Pivots Flux Across Years'!AL12</f>
        <v>25.951796208297594</v>
      </c>
      <c r="AK26" s="62">
        <f>'CV Pivots Flux Across Years'!AM12</f>
        <v>21.468172786365969</v>
      </c>
      <c r="AL26" s="62">
        <f>'CV Pivots Flux Across Years'!AN12</f>
        <v>23.162517505598863</v>
      </c>
      <c r="AM26" s="62">
        <f>'CV Pivots Flux Across Years'!AO12</f>
        <v>21.536953904359137</v>
      </c>
      <c r="AN26" s="62">
        <f>'CV Pivots Flux Across Years'!AP12</f>
        <v>20.569300048261841</v>
      </c>
      <c r="AO26" s="62">
        <f>'CV Pivots Flux Across Years'!AQ12</f>
        <v>21.855857543498637</v>
      </c>
      <c r="AP26" s="62">
        <f>'CV Pivots Flux Across Years'!AR12</f>
        <v>22.721850867933632</v>
      </c>
      <c r="AQ26" s="62">
        <f>'CV Pivots Flux Across Years'!AT12</f>
        <v>30.00957070977179</v>
      </c>
    </row>
    <row r="27" spans="1:43" x14ac:dyDescent="0.2">
      <c r="P27" s="10" t="s">
        <v>52</v>
      </c>
      <c r="Q27" s="62" t="str">
        <f>'CV Pivots Flux Across Years'!Q13</f>
        <v>CWT_W18</v>
      </c>
      <c r="R27" s="62">
        <f>'CV Pivots Flux Across Years'!R13</f>
        <v>45.439107333500715</v>
      </c>
      <c r="S27" s="62">
        <f>'CV Pivots Flux Across Years'!S13</f>
        <v>44.697292923489599</v>
      </c>
      <c r="T27" s="62">
        <f>'CV Pivots Flux Across Years'!T13</f>
        <v>63.438165050625443</v>
      </c>
      <c r="U27" s="62">
        <f>'CV Pivots Flux Across Years'!U13</f>
        <v>61.331682848213603</v>
      </c>
      <c r="V27" s="62">
        <f>'CV Pivots Flux Across Years'!V13</f>
        <v>43.699731608750312</v>
      </c>
      <c r="W27" s="62">
        <f>'CV Pivots Flux Across Years'!W13</f>
        <v>43.664289186419488</v>
      </c>
      <c r="X27" s="62">
        <f>'CV Pivots Flux Across Years'!X13</f>
        <v>42.846791760346477</v>
      </c>
      <c r="Y27" s="62">
        <f>'CV Pivots Flux Across Years'!Y13</f>
        <v>44.920026010580408</v>
      </c>
      <c r="Z27" s="62">
        <f>'CV Pivots Flux Across Years'!Z13</f>
        <v>50.194094217724853</v>
      </c>
      <c r="AA27" s="62">
        <f>'CV Pivots Flux Across Years'!AA13</f>
        <v>47.080503139884598</v>
      </c>
      <c r="AB27" s="62">
        <f>'CV Pivots Flux Across Years'!AB13</f>
        <v>46.296077886806138</v>
      </c>
      <c r="AC27" s="62">
        <f>'CV Pivots Flux Across Years'!AC13</f>
        <v>47.689306969696801</v>
      </c>
      <c r="AE27" s="10" t="s">
        <v>68</v>
      </c>
      <c r="AF27" s="62" t="str">
        <f>'CV Pivots Flux Across Years'!AG13</f>
        <v>HBR_W9</v>
      </c>
      <c r="AG27" s="62">
        <f>'CV Pivots Flux Across Years'!AH13</f>
        <v>23.025815500179185</v>
      </c>
      <c r="AH27" s="62">
        <f>'CV Pivots Flux Across Years'!AI13</f>
        <v>54.506697886462632</v>
      </c>
      <c r="AI27" s="62">
        <f>'CV Pivots Flux Across Years'!AJ13</f>
        <v>25.321033142300504</v>
      </c>
      <c r="AJ27" s="62">
        <f>'CV Pivots Flux Across Years'!AL13</f>
        <v>27.158469929130124</v>
      </c>
      <c r="AK27" s="62">
        <f>'CV Pivots Flux Across Years'!AM13</f>
        <v>20.865555271577612</v>
      </c>
      <c r="AL27" s="62">
        <f>'CV Pivots Flux Across Years'!AN13</f>
        <v>20.797811834561408</v>
      </c>
      <c r="AM27" s="62">
        <f>'CV Pivots Flux Across Years'!AO13</f>
        <v>18.934561919258041</v>
      </c>
      <c r="AN27" s="62">
        <f>'CV Pivots Flux Across Years'!AP13</f>
        <v>18.098033239348251</v>
      </c>
      <c r="AO27" s="62">
        <f>'CV Pivots Flux Across Years'!AQ13</f>
        <v>19.02950128204407</v>
      </c>
      <c r="AP27" s="62">
        <f>'CV Pivots Flux Across Years'!AR13</f>
        <v>17.859797673557303</v>
      </c>
      <c r="AQ27" s="62">
        <f>'CV Pivots Flux Across Years'!AT13</f>
        <v>28.058168420718598</v>
      </c>
    </row>
    <row r="28" spans="1:43" x14ac:dyDescent="0.2">
      <c r="P28" s="10" t="s">
        <v>52</v>
      </c>
      <c r="Q28" s="62" t="str">
        <f>'CV Pivots Flux Across Years'!Q14</f>
        <v>CWT_W27</v>
      </c>
      <c r="R28" s="62">
        <f>'CV Pivots Flux Across Years'!R14</f>
        <v>28.287245878102837</v>
      </c>
      <c r="S28" s="62">
        <f>'CV Pivots Flux Across Years'!S14</f>
        <v>44.497864977330025</v>
      </c>
      <c r="T28" s="62">
        <f>'CV Pivots Flux Across Years'!T14</f>
        <v>39.712301357851246</v>
      </c>
      <c r="U28" s="62">
        <f>'CV Pivots Flux Across Years'!U14</f>
        <v>50.396330810458601</v>
      </c>
      <c r="V28" s="62">
        <f>'CV Pivots Flux Across Years'!V14</f>
        <v>18.689831891044417</v>
      </c>
      <c r="W28" s="62">
        <f>'CV Pivots Flux Across Years'!W14</f>
        <v>20.961873652964396</v>
      </c>
      <c r="X28" s="62">
        <f>'CV Pivots Flux Across Years'!X14</f>
        <v>25.110208002104407</v>
      </c>
      <c r="Y28" s="62">
        <f>'CV Pivots Flux Across Years'!Y14</f>
        <v>24.623934279656861</v>
      </c>
      <c r="Z28" s="62">
        <f>'CV Pivots Flux Across Years'!Z14</f>
        <v>26.901399059290526</v>
      </c>
      <c r="AA28" s="62">
        <f>'CV Pivots Flux Across Years'!AA14</f>
        <v>25.56090737311369</v>
      </c>
      <c r="AB28" s="62">
        <f>'CV Pivots Flux Across Years'!AB14</f>
        <v>34.594283390291231</v>
      </c>
      <c r="AC28" s="62">
        <f>'CV Pivots Flux Across Years'!AC14</f>
        <v>43.944482901803525</v>
      </c>
    </row>
    <row r="29" spans="1:43" x14ac:dyDescent="0.2">
      <c r="P29" s="10" t="s">
        <v>52</v>
      </c>
      <c r="Q29" s="62" t="str">
        <f>'CV Pivots Flux Across Years'!Q15</f>
        <v>CWT_W31</v>
      </c>
      <c r="R29" s="62">
        <f>'CV Pivots Flux Across Years'!R15</f>
        <v>29.219026550847421</v>
      </c>
      <c r="S29" s="62">
        <f>'CV Pivots Flux Across Years'!S15</f>
        <v>34.859814160901571</v>
      </c>
      <c r="T29" s="62">
        <f>'CV Pivots Flux Across Years'!T15</f>
        <v>48.906421604552762</v>
      </c>
      <c r="U29" s="62">
        <f>'CV Pivots Flux Across Years'!U15</f>
        <v>52.501301532723872</v>
      </c>
      <c r="V29" s="62">
        <f>'CV Pivots Flux Across Years'!V15</f>
        <v>28.339619549339481</v>
      </c>
      <c r="W29" s="62">
        <f>'CV Pivots Flux Across Years'!W15</f>
        <v>28.233722446274367</v>
      </c>
      <c r="X29" s="62">
        <f>'CV Pivots Flux Across Years'!X15</f>
        <v>27.143077939089356</v>
      </c>
      <c r="Y29" s="62">
        <f>'CV Pivots Flux Across Years'!Y15</f>
        <v>30.039300000215338</v>
      </c>
      <c r="Z29" s="62">
        <f>'CV Pivots Flux Across Years'!Z15</f>
        <v>33.095107501002019</v>
      </c>
      <c r="AA29" s="62">
        <f>'CV Pivots Flux Across Years'!AA15</f>
        <v>28.834136925919321</v>
      </c>
      <c r="AB29" s="62">
        <f>'CV Pivots Flux Across Years'!AB15</f>
        <v>29.429947809470541</v>
      </c>
      <c r="AC29" s="62" t="e">
        <f>'CV Pivots Flux Across Years'!AC15</f>
        <v>#DIV/0!</v>
      </c>
    </row>
    <row r="30" spans="1:43" x14ac:dyDescent="0.2">
      <c r="P30" s="10" t="s">
        <v>52</v>
      </c>
      <c r="Q30" s="62" t="str">
        <f>'CV Pivots Flux Across Years'!Q16</f>
        <v>CWT_W32</v>
      </c>
      <c r="R30" s="62">
        <f>'CV Pivots Flux Across Years'!R16</f>
        <v>27.783067116035564</v>
      </c>
      <c r="S30" s="62">
        <f>'CV Pivots Flux Across Years'!S16</f>
        <v>42.48039807258904</v>
      </c>
      <c r="T30" s="62">
        <f>'CV Pivots Flux Across Years'!T16</f>
        <v>53.878057084115547</v>
      </c>
      <c r="U30" s="62">
        <f>'CV Pivots Flux Across Years'!U16</f>
        <v>44.9527082139561</v>
      </c>
      <c r="V30" s="62">
        <f>'CV Pivots Flux Across Years'!V16</f>
        <v>27.376011946908587</v>
      </c>
      <c r="W30" s="62">
        <f>'CV Pivots Flux Across Years'!W16</f>
        <v>27.224777656329486</v>
      </c>
      <c r="X30" s="62">
        <f>'CV Pivots Flux Across Years'!X16</f>
        <v>27.004797320350878</v>
      </c>
      <c r="Y30" s="62">
        <f>'CV Pivots Flux Across Years'!Y16</f>
        <v>27.100959099631602</v>
      </c>
      <c r="Z30" s="62">
        <f>'CV Pivots Flux Across Years'!Z16</f>
        <v>29.112822221573566</v>
      </c>
      <c r="AA30" s="62">
        <f>'CV Pivots Flux Across Years'!AA16</f>
        <v>26.791702533809779</v>
      </c>
      <c r="AB30" s="62">
        <f>'CV Pivots Flux Across Years'!AB16</f>
        <v>29.212807500015746</v>
      </c>
      <c r="AC30" s="62" t="e">
        <f>'CV Pivots Flux Across Years'!AC16</f>
        <v>#DIV/0!</v>
      </c>
    </row>
    <row r="31" spans="1:43" x14ac:dyDescent="0.2">
      <c r="P31" s="10" t="s">
        <v>52</v>
      </c>
      <c r="Q31" s="62" t="str">
        <f>'CV Pivots Flux Across Years'!Q17</f>
        <v>CWT_W34</v>
      </c>
      <c r="R31" s="62">
        <f>'CV Pivots Flux Across Years'!R17</f>
        <v>33.162874369677667</v>
      </c>
      <c r="S31" s="62">
        <f>'CV Pivots Flux Across Years'!S17</f>
        <v>76.25545692406763</v>
      </c>
      <c r="T31" s="62">
        <f>'CV Pivots Flux Across Years'!T17</f>
        <v>50.460861489629089</v>
      </c>
      <c r="U31" s="62">
        <f>'CV Pivots Flux Across Years'!U17</f>
        <v>49.436343710689265</v>
      </c>
      <c r="V31" s="62">
        <f>'CV Pivots Flux Across Years'!V17</f>
        <v>31.230233624142972</v>
      </c>
      <c r="W31" s="62">
        <f>'CV Pivots Flux Across Years'!W17</f>
        <v>32.846305475817196</v>
      </c>
      <c r="X31" s="62">
        <f>'CV Pivots Flux Across Years'!X17</f>
        <v>32.397930425217034</v>
      </c>
      <c r="Y31" s="62">
        <f>'CV Pivots Flux Across Years'!Y17</f>
        <v>34.616047415789474</v>
      </c>
      <c r="Z31" s="62">
        <f>'CV Pivots Flux Across Years'!Z17</f>
        <v>35.23051979280234</v>
      </c>
      <c r="AA31" s="62">
        <f>'CV Pivots Flux Across Years'!AA17</f>
        <v>31.220321249074416</v>
      </c>
      <c r="AB31" s="62">
        <f>'CV Pivots Flux Across Years'!AB17</f>
        <v>33.362223574217076</v>
      </c>
      <c r="AC31" s="62" t="e">
        <f>'CV Pivots Flux Across Years'!AC17</f>
        <v>#DIV/0!</v>
      </c>
    </row>
    <row r="32" spans="1:43" x14ac:dyDescent="0.2">
      <c r="P32" s="10" t="s">
        <v>52</v>
      </c>
      <c r="Q32" s="62" t="str">
        <f>'CV Pivots Flux Across Years'!Q18</f>
        <v>CWT_W36</v>
      </c>
      <c r="R32" s="62">
        <f>'CV Pivots Flux Across Years'!R18</f>
        <v>23.522986634158002</v>
      </c>
      <c r="S32" s="62">
        <f>'CV Pivots Flux Across Years'!S18</f>
        <v>84.144903466273163</v>
      </c>
      <c r="T32" s="62">
        <f>'CV Pivots Flux Across Years'!T18</f>
        <v>56.744293715612514</v>
      </c>
      <c r="U32" s="62">
        <f>'CV Pivots Flux Across Years'!U18</f>
        <v>54.140458242312349</v>
      </c>
      <c r="V32" s="62">
        <f>'CV Pivots Flux Across Years'!V18</f>
        <v>18.179395753517099</v>
      </c>
      <c r="W32" s="62">
        <f>'CV Pivots Flux Across Years'!W18</f>
        <v>25.243554182360839</v>
      </c>
      <c r="X32" s="62">
        <f>'CV Pivots Flux Across Years'!X18</f>
        <v>21.494619647591772</v>
      </c>
      <c r="Y32" s="62">
        <f>'CV Pivots Flux Across Years'!Y18</f>
        <v>29.295949422782474</v>
      </c>
      <c r="Z32" s="62">
        <f>'CV Pivots Flux Across Years'!Z18</f>
        <v>28.418014341652004</v>
      </c>
      <c r="AA32" s="62">
        <f>'CV Pivots Flux Across Years'!AA18</f>
        <v>22.915312372801349</v>
      </c>
      <c r="AB32" s="62">
        <f>'CV Pivots Flux Across Years'!AB18</f>
        <v>25.517319788052202</v>
      </c>
      <c r="AC32" s="62" t="e">
        <f>'CV Pivots Flux Across Years'!AC18</f>
        <v>#DIV/0!</v>
      </c>
    </row>
    <row r="33" spans="1:43" x14ac:dyDescent="0.2">
      <c r="P33" s="10" t="s">
        <v>52</v>
      </c>
      <c r="Q33" s="62" t="str">
        <f>'CV Pivots Flux Across Years'!Q19</f>
        <v>CWT_W37</v>
      </c>
      <c r="R33" s="62">
        <f>'CV Pivots Flux Across Years'!R19</f>
        <v>25.21449164636449</v>
      </c>
      <c r="S33" s="62">
        <f>'CV Pivots Flux Across Years'!S19</f>
        <v>40.448219392747113</v>
      </c>
      <c r="T33" s="62">
        <f>'CV Pivots Flux Across Years'!T19</f>
        <v>42.961203482712087</v>
      </c>
      <c r="U33" s="62">
        <f>'CV Pivots Flux Across Years'!U19</f>
        <v>39.093112650542459</v>
      </c>
      <c r="V33" s="62">
        <f>'CV Pivots Flux Across Years'!V19</f>
        <v>21.531937405207511</v>
      </c>
      <c r="W33" s="62">
        <f>'CV Pivots Flux Across Years'!W19</f>
        <v>27.993913011539583</v>
      </c>
      <c r="X33" s="62">
        <f>'CV Pivots Flux Across Years'!X19</f>
        <v>25.99359035345211</v>
      </c>
      <c r="Y33" s="62">
        <f>'CV Pivots Flux Across Years'!Y19</f>
        <v>27.989618953599813</v>
      </c>
      <c r="Z33" s="62">
        <f>'CV Pivots Flux Across Years'!Z19</f>
        <v>27.817842725094899</v>
      </c>
      <c r="AA33" s="62">
        <f>'CV Pivots Flux Across Years'!AA19</f>
        <v>23.97913534826214</v>
      </c>
      <c r="AB33" s="62">
        <f>'CV Pivots Flux Across Years'!AB19</f>
        <v>29.256178508670715</v>
      </c>
      <c r="AC33" s="62" t="e">
        <f>'CV Pivots Flux Across Years'!AC19</f>
        <v>#DIV/0!</v>
      </c>
    </row>
    <row r="34" spans="1:43" x14ac:dyDescent="0.2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Q34" s="29" t="s">
        <v>50</v>
      </c>
      <c r="R34" s="18">
        <f t="shared" ref="R34:AC34" si="3">+AVERAGE(R24:R33)</f>
        <v>35.119687861694949</v>
      </c>
      <c r="S34" s="18">
        <f t="shared" si="3"/>
        <v>56.524248960003476</v>
      </c>
      <c r="T34" s="18">
        <f t="shared" si="3"/>
        <v>56.000215253959503</v>
      </c>
      <c r="U34" s="18">
        <f t="shared" si="3"/>
        <v>50.018902959778885</v>
      </c>
      <c r="V34" s="18">
        <f t="shared" si="3"/>
        <v>32.445694986154081</v>
      </c>
      <c r="W34" s="18">
        <f t="shared" si="3"/>
        <v>34.942464522083512</v>
      </c>
      <c r="X34" s="18">
        <f t="shared" si="3"/>
        <v>33.729000811137851</v>
      </c>
      <c r="Y34" s="18">
        <f t="shared" si="3"/>
        <v>36.70273592615407</v>
      </c>
      <c r="Z34" s="18">
        <f t="shared" si="3"/>
        <v>38.099061141253351</v>
      </c>
      <c r="AA34" s="18">
        <f t="shared" si="3"/>
        <v>33.682734563407379</v>
      </c>
      <c r="AB34" s="18">
        <f t="shared" si="3"/>
        <v>37.03864129732456</v>
      </c>
      <c r="AC34" s="18" t="e">
        <f t="shared" si="3"/>
        <v>#DIV/0!</v>
      </c>
      <c r="AF34" s="29" t="s">
        <v>50</v>
      </c>
      <c r="AG34" s="18">
        <f t="shared" ref="AG34:AQ34" si="4">AVERAGE(AG19:AG27)</f>
        <v>22.99283911090529</v>
      </c>
      <c r="AH34" s="18">
        <f t="shared" si="4"/>
        <v>52.791186931102111</v>
      </c>
      <c r="AI34" s="18">
        <f t="shared" si="4"/>
        <v>22.315338235495958</v>
      </c>
      <c r="AJ34" s="18">
        <f t="shared" si="4"/>
        <v>26.298074753527757</v>
      </c>
      <c r="AK34" s="18">
        <f t="shared" si="4"/>
        <v>18.583656269154844</v>
      </c>
      <c r="AL34" s="18">
        <f t="shared" si="4"/>
        <v>20.666622289055194</v>
      </c>
      <c r="AM34" s="18">
        <f t="shared" si="4"/>
        <v>18.477350786217169</v>
      </c>
      <c r="AN34" s="18">
        <f t="shared" si="4"/>
        <v>17.369395559653601</v>
      </c>
      <c r="AO34" s="18">
        <f t="shared" si="4"/>
        <v>19.146567494685666</v>
      </c>
      <c r="AP34" s="18">
        <f t="shared" si="4"/>
        <v>20.292231916091026</v>
      </c>
      <c r="AQ34" s="18">
        <f t="shared" si="4"/>
        <v>26.525319085799595</v>
      </c>
    </row>
    <row r="35" spans="1:43" x14ac:dyDescent="0.2">
      <c r="C35" s="29" t="s">
        <v>50</v>
      </c>
      <c r="D35" s="18">
        <f t="shared" ref="D35:N35" si="5">AVERAGE(D19:D23)</f>
        <v>24.726181360532458</v>
      </c>
      <c r="E35" s="18">
        <f t="shared" si="5"/>
        <v>55.445315013186224</v>
      </c>
      <c r="F35" s="18">
        <f t="shared" si="5"/>
        <v>50.012354457178787</v>
      </c>
      <c r="G35" s="18">
        <f t="shared" si="5"/>
        <v>25.906688211758784</v>
      </c>
      <c r="H35" s="18">
        <f t="shared" si="5"/>
        <v>22.596992211287606</v>
      </c>
      <c r="I35" s="18">
        <f t="shared" si="5"/>
        <v>22.483408048130723</v>
      </c>
      <c r="J35" s="18">
        <f t="shared" si="5"/>
        <v>30.115840180017766</v>
      </c>
      <c r="K35" s="18">
        <f t="shared" si="5"/>
        <v>23.956812620807781</v>
      </c>
      <c r="L35" s="18">
        <f t="shared" si="5"/>
        <v>22.91834806258948</v>
      </c>
      <c r="M35" s="18">
        <f t="shared" si="5"/>
        <v>32.935111494679774</v>
      </c>
      <c r="N35" s="18">
        <f t="shared" si="5"/>
        <v>33.602791715429561</v>
      </c>
    </row>
    <row r="38" spans="1:43" x14ac:dyDescent="0.2">
      <c r="B38" s="10"/>
      <c r="C38" s="10"/>
      <c r="D38" s="10"/>
      <c r="E38" s="10"/>
      <c r="F38" s="10"/>
      <c r="G38" s="10"/>
      <c r="I38" s="10"/>
      <c r="J38" s="10"/>
      <c r="K38" s="10"/>
      <c r="L38" s="10"/>
      <c r="M38" s="10"/>
      <c r="S38" s="10"/>
      <c r="T38" s="10"/>
      <c r="U38" s="10"/>
      <c r="V38" s="10"/>
      <c r="X38" s="10"/>
      <c r="Y38" s="10"/>
      <c r="Z38" s="10"/>
      <c r="AA38" s="10"/>
      <c r="AB38" s="10"/>
      <c r="AC38" s="10"/>
      <c r="AH38" s="10"/>
      <c r="AI38" s="10"/>
      <c r="AJ38" s="10"/>
      <c r="AL38" s="10"/>
      <c r="AM38" s="10"/>
      <c r="AN38" s="10"/>
      <c r="AO38" s="10"/>
      <c r="AP38" s="10"/>
    </row>
    <row r="40" spans="1:43" x14ac:dyDescent="0.2">
      <c r="A40" s="27"/>
      <c r="B40" s="27" t="s">
        <v>90</v>
      </c>
      <c r="C40" s="27" t="s">
        <v>0</v>
      </c>
      <c r="D40" s="27" t="s">
        <v>1</v>
      </c>
      <c r="E40" s="27" t="s">
        <v>32</v>
      </c>
      <c r="F40" s="27" t="s">
        <v>91</v>
      </c>
      <c r="G40" s="27" t="s">
        <v>2</v>
      </c>
      <c r="H40" s="27" t="s">
        <v>3</v>
      </c>
      <c r="I40" s="27" t="s">
        <v>36</v>
      </c>
      <c r="J40" s="27" t="s">
        <v>30</v>
      </c>
      <c r="K40" s="27" t="s">
        <v>4</v>
      </c>
      <c r="L40" s="27" t="s">
        <v>92</v>
      </c>
    </row>
    <row r="41" spans="1:43" x14ac:dyDescent="0.2">
      <c r="A41" s="27" t="s">
        <v>93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43" x14ac:dyDescent="0.2">
      <c r="A42" s="66" t="s">
        <v>94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8"/>
    </row>
    <row r="43" spans="1:43" x14ac:dyDescent="0.2">
      <c r="A43" s="27" t="s">
        <v>95</v>
      </c>
      <c r="B43" s="28">
        <f>D14</f>
        <v>27.680585395232704</v>
      </c>
      <c r="C43" s="28">
        <f>AVERAGE(J4:J10)</f>
        <v>24.986767579122084</v>
      </c>
      <c r="D43" s="28">
        <f>AVERAGE(K4:K10)</f>
        <v>22.194747540294564</v>
      </c>
      <c r="E43" s="28"/>
      <c r="F43" s="28"/>
      <c r="G43" s="28"/>
      <c r="H43" s="28"/>
      <c r="I43" s="28"/>
      <c r="J43" s="28"/>
      <c r="K43" s="28"/>
      <c r="L43" s="28"/>
    </row>
    <row r="44" spans="1:43" x14ac:dyDescent="0.2">
      <c r="A44" s="27" t="s">
        <v>96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43" x14ac:dyDescent="0.2">
      <c r="A45" s="27" t="s">
        <v>97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43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43" x14ac:dyDescent="0.2">
      <c r="A47" s="66" t="s">
        <v>98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8"/>
    </row>
    <row r="48" spans="1:43" x14ac:dyDescent="0.2">
      <c r="A48" s="27" t="s">
        <v>95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">
      <c r="A49" s="27" t="s">
        <v>96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x14ac:dyDescent="0.2">
      <c r="A50" s="27" t="s">
        <v>97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</sheetData>
  <mergeCells count="4">
    <mergeCell ref="A2:C2"/>
    <mergeCell ref="A17:C17"/>
    <mergeCell ref="A42:L42"/>
    <mergeCell ref="A47:L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7"/>
  <sheetViews>
    <sheetView zoomScaleNormal="100" workbookViewId="0">
      <selection activeCell="L5" sqref="L5"/>
    </sheetView>
  </sheetViews>
  <sheetFormatPr defaultRowHeight="12.75" x14ac:dyDescent="0.2"/>
  <cols>
    <col min="1" max="1" width="10.5703125" style="3" bestFit="1" customWidth="1"/>
    <col min="2" max="2" width="9.7109375" style="3" customWidth="1"/>
    <col min="3" max="3" width="7" style="3" customWidth="1"/>
    <col min="4" max="4" width="8.85546875" style="3" customWidth="1"/>
    <col min="5" max="5" width="7" style="3" customWidth="1"/>
    <col min="6" max="6" width="6.85546875" style="3" customWidth="1"/>
    <col min="7" max="7" width="5.5703125" style="3" customWidth="1"/>
    <col min="8" max="8" width="9.5703125" style="3" customWidth="1"/>
    <col min="9" max="10" width="6.5703125" style="3" customWidth="1"/>
    <col min="11" max="11" width="7" style="3" bestFit="1" customWidth="1"/>
    <col min="12" max="13" width="7" style="3" customWidth="1"/>
    <col min="14" max="14" width="9.5703125" style="3" customWidth="1"/>
    <col min="15" max="15" width="7.5703125" style="3" customWidth="1"/>
    <col min="17" max="17" width="12.85546875" style="3" customWidth="1"/>
    <col min="18" max="18" width="9.7109375" style="3" customWidth="1"/>
    <col min="19" max="19" width="7" style="3" customWidth="1"/>
    <col min="20" max="20" width="8.85546875" style="3" customWidth="1"/>
    <col min="21" max="21" width="5.5703125" style="3" bestFit="1" customWidth="1"/>
    <col min="22" max="22" width="6.85546875" style="3" customWidth="1"/>
    <col min="23" max="24" width="5.5703125" style="3" bestFit="1" customWidth="1"/>
    <col min="25" max="25" width="12" style="3" customWidth="1"/>
    <col min="26" max="26" width="5.5703125" style="3" bestFit="1" customWidth="1"/>
    <col min="27" max="27" width="7" style="3" bestFit="1" customWidth="1"/>
    <col min="28" max="28" width="7.140625" style="3" customWidth="1"/>
    <col min="29" max="29" width="6.5703125" style="3" bestFit="1" customWidth="1"/>
    <col min="30" max="31" width="7" style="3" customWidth="1"/>
    <col min="33" max="33" width="10.5703125" style="3" bestFit="1" customWidth="1"/>
    <col min="34" max="34" width="9.7109375" style="3" customWidth="1"/>
    <col min="35" max="35" width="7" style="3" customWidth="1"/>
    <col min="36" max="36" width="8.85546875" style="3" customWidth="1"/>
    <col min="37" max="37" width="6.5703125" style="3" bestFit="1" customWidth="1"/>
    <col min="38" max="38" width="6.85546875" style="3" customWidth="1"/>
    <col min="39" max="40" width="5.5703125" style="3" bestFit="1" customWidth="1"/>
    <col min="41" max="41" width="9.5703125" style="3" customWidth="1"/>
    <col min="42" max="42" width="5.5703125" style="3" bestFit="1" customWidth="1"/>
    <col min="43" max="43" width="7" style="3" bestFit="1" customWidth="1"/>
    <col min="44" max="44" width="5.5703125" style="3" customWidth="1"/>
    <col min="45" max="45" width="7" style="3" customWidth="1"/>
    <col min="46" max="46" width="9.5703125" style="3" customWidth="1"/>
    <col min="47" max="47" width="7" style="3" customWidth="1"/>
  </cols>
  <sheetData>
    <row r="1" spans="1:47" x14ac:dyDescent="0.2">
      <c r="A1" s="31" t="s">
        <v>27</v>
      </c>
      <c r="B1" s="32" t="s">
        <v>79</v>
      </c>
      <c r="Q1" s="32" t="s">
        <v>27</v>
      </c>
      <c r="R1" s="47" t="s">
        <v>52</v>
      </c>
      <c r="AG1" s="32" t="s">
        <v>27</v>
      </c>
      <c r="AH1" s="47" t="s">
        <v>68</v>
      </c>
    </row>
    <row r="3" spans="1:47" x14ac:dyDescent="0.2">
      <c r="A3" s="23"/>
      <c r="B3" s="20" t="s">
        <v>103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Q3" s="23"/>
      <c r="R3" s="23" t="s">
        <v>103</v>
      </c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G3" s="23"/>
      <c r="AH3" s="23" t="s">
        <v>103</v>
      </c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2"/>
    </row>
    <row r="4" spans="1:47" s="46" customFormat="1" ht="25.5" x14ac:dyDescent="0.2">
      <c r="A4" s="42" t="s">
        <v>87</v>
      </c>
      <c r="B4" s="43" t="s">
        <v>117</v>
      </c>
      <c r="C4" s="44" t="s">
        <v>118</v>
      </c>
      <c r="D4" s="44" t="s">
        <v>119</v>
      </c>
      <c r="E4" s="44" t="s">
        <v>120</v>
      </c>
      <c r="F4" s="44" t="s">
        <v>121</v>
      </c>
      <c r="G4" s="44" t="s">
        <v>122</v>
      </c>
      <c r="H4" s="44" t="s">
        <v>123</v>
      </c>
      <c r="I4" s="44" t="s">
        <v>124</v>
      </c>
      <c r="J4" s="44" t="s">
        <v>125</v>
      </c>
      <c r="K4" s="44" t="s">
        <v>126</v>
      </c>
      <c r="L4" s="44" t="s">
        <v>127</v>
      </c>
      <c r="M4" s="44" t="s">
        <v>128</v>
      </c>
      <c r="N4" s="44" t="s">
        <v>129</v>
      </c>
      <c r="O4" s="45" t="s">
        <v>130</v>
      </c>
      <c r="Q4" s="43" t="s">
        <v>87</v>
      </c>
      <c r="R4" s="43" t="s">
        <v>117</v>
      </c>
      <c r="S4" s="44" t="s">
        <v>118</v>
      </c>
      <c r="T4" s="44" t="s">
        <v>119</v>
      </c>
      <c r="U4" s="44" t="s">
        <v>120</v>
      </c>
      <c r="V4" s="44" t="s">
        <v>121</v>
      </c>
      <c r="W4" s="44" t="s">
        <v>122</v>
      </c>
      <c r="X4" s="44" t="s">
        <v>123</v>
      </c>
      <c r="Y4" s="44" t="s">
        <v>124</v>
      </c>
      <c r="Z4" s="44" t="s">
        <v>125</v>
      </c>
      <c r="AA4" s="44" t="s">
        <v>126</v>
      </c>
      <c r="AB4" s="44" t="s">
        <v>127</v>
      </c>
      <c r="AC4" s="44" t="s">
        <v>128</v>
      </c>
      <c r="AD4" s="44" t="s">
        <v>129</v>
      </c>
      <c r="AE4" s="45" t="s">
        <v>130</v>
      </c>
      <c r="AG4" s="43" t="s">
        <v>87</v>
      </c>
      <c r="AH4" s="43" t="s">
        <v>117</v>
      </c>
      <c r="AI4" s="44" t="s">
        <v>118</v>
      </c>
      <c r="AJ4" s="44" t="s">
        <v>119</v>
      </c>
      <c r="AK4" s="44" t="s">
        <v>120</v>
      </c>
      <c r="AL4" s="44" t="s">
        <v>121</v>
      </c>
      <c r="AM4" s="44" t="s">
        <v>122</v>
      </c>
      <c r="AN4" s="44" t="s">
        <v>123</v>
      </c>
      <c r="AO4" s="44" t="s">
        <v>124</v>
      </c>
      <c r="AP4" s="44" t="s">
        <v>125</v>
      </c>
      <c r="AQ4" s="44" t="s">
        <v>126</v>
      </c>
      <c r="AR4" s="44" t="s">
        <v>127</v>
      </c>
      <c r="AS4" s="44" t="s">
        <v>128</v>
      </c>
      <c r="AT4" s="44" t="s">
        <v>129</v>
      </c>
      <c r="AU4" s="45" t="s">
        <v>130</v>
      </c>
    </row>
    <row r="5" spans="1:47" x14ac:dyDescent="0.2">
      <c r="A5" s="24">
        <v>2003</v>
      </c>
      <c r="B5" s="33">
        <f>100*B37/B22</f>
        <v>22.980262404428302</v>
      </c>
      <c r="C5" s="34">
        <f t="shared" ref="C5:O5" si="0">100*C37/C22</f>
        <v>159.38255760121066</v>
      </c>
      <c r="D5" s="34" t="e">
        <f t="shared" si="0"/>
        <v>#DIV/0!</v>
      </c>
      <c r="E5" s="34" t="e">
        <f t="shared" si="0"/>
        <v>#DIV/0!</v>
      </c>
      <c r="F5" s="34">
        <f t="shared" si="0"/>
        <v>21.112153367539257</v>
      </c>
      <c r="G5" s="34">
        <f t="shared" si="0"/>
        <v>24.297390681862638</v>
      </c>
      <c r="H5" s="34">
        <f t="shared" si="0"/>
        <v>26.998136861095112</v>
      </c>
      <c r="I5" s="34">
        <f t="shared" si="0"/>
        <v>30.755973526716726</v>
      </c>
      <c r="J5" s="34">
        <f t="shared" si="0"/>
        <v>28.198057263792702</v>
      </c>
      <c r="K5" s="34">
        <f t="shared" si="0"/>
        <v>21.272040906164847</v>
      </c>
      <c r="L5" s="34">
        <f t="shared" si="0"/>
        <v>36.022759006081728</v>
      </c>
      <c r="M5" s="34" t="e">
        <f t="shared" si="0"/>
        <v>#DIV/0!</v>
      </c>
      <c r="N5" s="34" t="e">
        <f t="shared" si="0"/>
        <v>#DIV/0!</v>
      </c>
      <c r="O5" s="35">
        <f t="shared" si="0"/>
        <v>45.870350494701206</v>
      </c>
      <c r="Q5" s="24">
        <v>2000</v>
      </c>
      <c r="R5" s="33">
        <f t="shared" ref="R5:AE5" si="1">100*R37/R22</f>
        <v>45.012398744970021</v>
      </c>
      <c r="S5" s="34">
        <f t="shared" si="1"/>
        <v>178.59048410237395</v>
      </c>
      <c r="T5" s="34">
        <f t="shared" si="1"/>
        <v>56.83932475886855</v>
      </c>
      <c r="U5" s="34">
        <f t="shared" si="1"/>
        <v>61.159940442282839</v>
      </c>
      <c r="V5" s="34">
        <f t="shared" si="1"/>
        <v>34.467544496614799</v>
      </c>
      <c r="W5" s="34">
        <f t="shared" si="1"/>
        <v>29.059816188453063</v>
      </c>
      <c r="X5" s="34">
        <f t="shared" si="1"/>
        <v>25.913189846023794</v>
      </c>
      <c r="Y5" s="34">
        <f t="shared" si="1"/>
        <v>46.125476333742171</v>
      </c>
      <c r="Z5" s="34">
        <f t="shared" si="1"/>
        <v>36.023570583068157</v>
      </c>
      <c r="AA5" s="34">
        <f t="shared" si="1"/>
        <v>103.13403408232251</v>
      </c>
      <c r="AB5" s="34">
        <f t="shared" si="1"/>
        <v>28.971601891965676</v>
      </c>
      <c r="AC5" s="34">
        <f t="shared" si="1"/>
        <v>141.84281106604396</v>
      </c>
      <c r="AD5" s="34" t="e">
        <f t="shared" si="1"/>
        <v>#DIV/0!</v>
      </c>
      <c r="AE5" s="35" t="e">
        <f t="shared" si="1"/>
        <v>#DIV/0!</v>
      </c>
      <c r="AG5" s="24">
        <v>2000</v>
      </c>
      <c r="AH5" s="33">
        <f t="shared" ref="AH5:AU5" si="2">100*AH37/AH22</f>
        <v>5.5297809752267586</v>
      </c>
      <c r="AI5" s="34">
        <f t="shared" si="2"/>
        <v>69.711709932728581</v>
      </c>
      <c r="AJ5" s="34">
        <f t="shared" si="2"/>
        <v>28.154955592306244</v>
      </c>
      <c r="AK5" s="34">
        <f t="shared" si="2"/>
        <v>49.541684586702907</v>
      </c>
      <c r="AL5" s="34">
        <f t="shared" si="2"/>
        <v>5.0561988200344796</v>
      </c>
      <c r="AM5" s="34">
        <f t="shared" si="2"/>
        <v>26.549799786859445</v>
      </c>
      <c r="AN5" s="34">
        <f t="shared" si="2"/>
        <v>13.790307586979402</v>
      </c>
      <c r="AO5" s="34">
        <f t="shared" si="2"/>
        <v>34.76557853192412</v>
      </c>
      <c r="AP5" s="34">
        <f t="shared" si="2"/>
        <v>18.163731899290223</v>
      </c>
      <c r="AQ5" s="34">
        <f t="shared" si="2"/>
        <v>8.3975131046508427</v>
      </c>
      <c r="AR5" s="34">
        <f t="shared" si="2"/>
        <v>18.582986742552801</v>
      </c>
      <c r="AS5" s="34" t="e">
        <f t="shared" si="2"/>
        <v>#DIV/0!</v>
      </c>
      <c r="AT5" s="34">
        <f t="shared" si="2"/>
        <v>126.45073567003143</v>
      </c>
      <c r="AU5" s="35" t="e">
        <f t="shared" si="2"/>
        <v>#DIV/0!</v>
      </c>
    </row>
    <row r="6" spans="1:47" x14ac:dyDescent="0.2">
      <c r="A6" s="25">
        <v>2004</v>
      </c>
      <c r="B6" s="36">
        <f t="shared" ref="B6:O6" si="3">100*B38/B23</f>
        <v>20.982832158519795</v>
      </c>
      <c r="C6" s="37">
        <f t="shared" si="3"/>
        <v>130.50070571163968</v>
      </c>
      <c r="D6" s="37">
        <f t="shared" si="3"/>
        <v>47.346902613508639</v>
      </c>
      <c r="E6" s="37" t="e">
        <f t="shared" si="3"/>
        <v>#DIV/0!</v>
      </c>
      <c r="F6" s="37">
        <f t="shared" si="3"/>
        <v>8.3139758443727931</v>
      </c>
      <c r="G6" s="37">
        <f t="shared" si="3"/>
        <v>19.441634633140318</v>
      </c>
      <c r="H6" s="37">
        <f t="shared" si="3"/>
        <v>17.016329237076839</v>
      </c>
      <c r="I6" s="37">
        <f t="shared" si="3"/>
        <v>17.478647090165545</v>
      </c>
      <c r="J6" s="37">
        <f t="shared" si="3"/>
        <v>13.91650478050367</v>
      </c>
      <c r="K6" s="37">
        <f t="shared" si="3"/>
        <v>22.387046908466115</v>
      </c>
      <c r="L6" s="37">
        <f t="shared" si="3"/>
        <v>36.664746972233075</v>
      </c>
      <c r="M6" s="37" t="e">
        <f t="shared" si="3"/>
        <v>#DIV/0!</v>
      </c>
      <c r="N6" s="37" t="e">
        <f t="shared" si="3"/>
        <v>#DIV/0!</v>
      </c>
      <c r="O6" s="38">
        <f t="shared" si="3"/>
        <v>32.349117705047917</v>
      </c>
      <c r="Q6" s="25">
        <v>2001</v>
      </c>
      <c r="R6" s="36">
        <f t="shared" ref="R6:AE6" si="4">100*R38/R23</f>
        <v>50.435884344116786</v>
      </c>
      <c r="S6" s="37">
        <f t="shared" si="4"/>
        <v>177.44965700919573</v>
      </c>
      <c r="T6" s="37">
        <f t="shared" si="4"/>
        <v>50.788092375099716</v>
      </c>
      <c r="U6" s="37">
        <f t="shared" si="4"/>
        <v>41.740942357694827</v>
      </c>
      <c r="V6" s="37">
        <f t="shared" si="4"/>
        <v>42.064163773710902</v>
      </c>
      <c r="W6" s="37">
        <f t="shared" si="4"/>
        <v>29.680306451771013</v>
      </c>
      <c r="X6" s="37">
        <f t="shared" si="4"/>
        <v>28.31936761903383</v>
      </c>
      <c r="Y6" s="37">
        <f t="shared" si="4"/>
        <v>42.678229214484318</v>
      </c>
      <c r="Z6" s="37">
        <f t="shared" si="4"/>
        <v>36.737399205775752</v>
      </c>
      <c r="AA6" s="37">
        <f t="shared" si="4"/>
        <v>112.43890634872788</v>
      </c>
      <c r="AB6" s="37">
        <f t="shared" si="4"/>
        <v>29.131693832929169</v>
      </c>
      <c r="AC6" s="37">
        <f t="shared" si="4"/>
        <v>139.16142395432624</v>
      </c>
      <c r="AD6" s="37" t="e">
        <f t="shared" si="4"/>
        <v>#DIV/0!</v>
      </c>
      <c r="AE6" s="38" t="e">
        <f t="shared" si="4"/>
        <v>#DIV/0!</v>
      </c>
      <c r="AG6" s="25">
        <v>2001</v>
      </c>
      <c r="AH6" s="36">
        <f t="shared" ref="AH6:AU6" si="5">100*AH38/AH23</f>
        <v>4.1744142729593925</v>
      </c>
      <c r="AI6" s="37">
        <f t="shared" si="5"/>
        <v>59.653907776858162</v>
      </c>
      <c r="AJ6" s="37">
        <f t="shared" si="5"/>
        <v>26.956501471218719</v>
      </c>
      <c r="AK6" s="37">
        <f t="shared" si="5"/>
        <v>102.6403630542334</v>
      </c>
      <c r="AL6" s="37">
        <f t="shared" si="5"/>
        <v>4.611835059896789</v>
      </c>
      <c r="AM6" s="37">
        <f t="shared" si="5"/>
        <v>27.739592233121449</v>
      </c>
      <c r="AN6" s="37">
        <f t="shared" si="5"/>
        <v>12.837466933381435</v>
      </c>
      <c r="AO6" s="37">
        <f t="shared" si="5"/>
        <v>26.971858237077331</v>
      </c>
      <c r="AP6" s="37">
        <f t="shared" si="5"/>
        <v>18.375393910237968</v>
      </c>
      <c r="AQ6" s="37">
        <f t="shared" si="5"/>
        <v>7.4017387743345759</v>
      </c>
      <c r="AR6" s="37">
        <f t="shared" si="5"/>
        <v>19.673613303726537</v>
      </c>
      <c r="AS6" s="37" t="e">
        <f t="shared" si="5"/>
        <v>#DIV/0!</v>
      </c>
      <c r="AT6" s="37">
        <f t="shared" si="5"/>
        <v>122.75916330453855</v>
      </c>
      <c r="AU6" s="38" t="e">
        <f t="shared" si="5"/>
        <v>#DIV/0!</v>
      </c>
    </row>
    <row r="7" spans="1:47" x14ac:dyDescent="0.2">
      <c r="A7" s="25">
        <v>2005</v>
      </c>
      <c r="B7" s="36">
        <f t="shared" ref="B7:O7" si="6">100*B39/B24</f>
        <v>24.833986992334093</v>
      </c>
      <c r="C7" s="37">
        <f t="shared" si="6"/>
        <v>73.653449938522684</v>
      </c>
      <c r="D7" s="37">
        <f t="shared" si="6"/>
        <v>62.758070564740805</v>
      </c>
      <c r="E7" s="37" t="e">
        <f t="shared" si="6"/>
        <v>#DIV/0!</v>
      </c>
      <c r="F7" s="37">
        <f t="shared" si="6"/>
        <v>18.57969847366012</v>
      </c>
      <c r="G7" s="37">
        <f t="shared" si="6"/>
        <v>15.378249297315023</v>
      </c>
      <c r="H7" s="37">
        <f t="shared" si="6"/>
        <v>22.672422517024057</v>
      </c>
      <c r="I7" s="37">
        <f t="shared" si="6"/>
        <v>25.194447772553481</v>
      </c>
      <c r="J7" s="37">
        <f t="shared" si="6"/>
        <v>23.244026136771417</v>
      </c>
      <c r="K7" s="37">
        <f t="shared" si="6"/>
        <v>33.212617416275876</v>
      </c>
      <c r="L7" s="37">
        <f t="shared" si="6"/>
        <v>36.309201177824789</v>
      </c>
      <c r="M7" s="37" t="e">
        <f t="shared" si="6"/>
        <v>#DIV/0!</v>
      </c>
      <c r="N7" s="37" t="e">
        <f t="shared" si="6"/>
        <v>#DIV/0!</v>
      </c>
      <c r="O7" s="38">
        <f t="shared" si="6"/>
        <v>36.845735979563869</v>
      </c>
      <c r="Q7" s="25">
        <v>2002</v>
      </c>
      <c r="R7" s="36">
        <f t="shared" ref="R7:AE7" si="7">100*R39/R24</f>
        <v>30.125728366029414</v>
      </c>
      <c r="S7" s="37">
        <f t="shared" si="7"/>
        <v>201.0028173578317</v>
      </c>
      <c r="T7" s="37">
        <f t="shared" si="7"/>
        <v>34.839696021323121</v>
      </c>
      <c r="U7" s="37">
        <f t="shared" si="7"/>
        <v>24.070356467727681</v>
      </c>
      <c r="V7" s="37">
        <f t="shared" si="7"/>
        <v>17.215491725693933</v>
      </c>
      <c r="W7" s="37">
        <f t="shared" si="7"/>
        <v>16.86377007389753</v>
      </c>
      <c r="X7" s="37">
        <f t="shared" si="7"/>
        <v>16.577373835243765</v>
      </c>
      <c r="Y7" s="37">
        <f t="shared" si="7"/>
        <v>33.929454743620525</v>
      </c>
      <c r="Z7" s="37">
        <f t="shared" si="7"/>
        <v>24.499879397207835</v>
      </c>
      <c r="AA7" s="37">
        <f t="shared" si="7"/>
        <v>86.322233171065363</v>
      </c>
      <c r="AB7" s="37">
        <f t="shared" si="7"/>
        <v>17.414763587989054</v>
      </c>
      <c r="AC7" s="37">
        <f t="shared" si="7"/>
        <v>134.68319363833928</v>
      </c>
      <c r="AD7" s="37" t="e">
        <f t="shared" si="7"/>
        <v>#DIV/0!</v>
      </c>
      <c r="AE7" s="38" t="e">
        <f t="shared" si="7"/>
        <v>#DIV/0!</v>
      </c>
      <c r="AG7" s="25">
        <v>2002</v>
      </c>
      <c r="AH7" s="36">
        <f t="shared" ref="AH7:AU7" si="8">100*AH39/AH24</f>
        <v>6.0890331502469559</v>
      </c>
      <c r="AI7" s="37">
        <f t="shared" si="8"/>
        <v>52.926678955180527</v>
      </c>
      <c r="AJ7" s="37">
        <f t="shared" si="8"/>
        <v>11.368980633958641</v>
      </c>
      <c r="AK7" s="37">
        <f t="shared" si="8"/>
        <v>68.044126780177251</v>
      </c>
      <c r="AL7" s="37">
        <f t="shared" si="8"/>
        <v>6.700343388971107</v>
      </c>
      <c r="AM7" s="37">
        <f t="shared" si="8"/>
        <v>21.820895865881454</v>
      </c>
      <c r="AN7" s="37">
        <f t="shared" si="8"/>
        <v>11.078496293209694</v>
      </c>
      <c r="AO7" s="37">
        <f t="shared" si="8"/>
        <v>26.477310222837023</v>
      </c>
      <c r="AP7" s="37">
        <f t="shared" si="8"/>
        <v>18.080371035231185</v>
      </c>
      <c r="AQ7" s="37">
        <f t="shared" si="8"/>
        <v>6.9313315339610266</v>
      </c>
      <c r="AR7" s="37">
        <f t="shared" si="8"/>
        <v>16.759290135937498</v>
      </c>
      <c r="AS7" s="37" t="e">
        <f t="shared" si="8"/>
        <v>#DIV/0!</v>
      </c>
      <c r="AT7" s="37">
        <f t="shared" si="8"/>
        <v>123.09430712981818</v>
      </c>
      <c r="AU7" s="38" t="e">
        <f t="shared" si="8"/>
        <v>#DIV/0!</v>
      </c>
    </row>
    <row r="8" spans="1:47" x14ac:dyDescent="0.2">
      <c r="A8" s="25">
        <v>2006</v>
      </c>
      <c r="B8" s="36">
        <f t="shared" ref="B8:O8" si="9">100*B40/B25</f>
        <v>35.931261821723595</v>
      </c>
      <c r="C8" s="37">
        <f t="shared" si="9"/>
        <v>76.372622101456443</v>
      </c>
      <c r="D8" s="37">
        <f t="shared" si="9"/>
        <v>59.508338725626956</v>
      </c>
      <c r="E8" s="37" t="e">
        <f t="shared" si="9"/>
        <v>#DIV/0!</v>
      </c>
      <c r="F8" s="37">
        <f t="shared" si="9"/>
        <v>21.799954449683469</v>
      </c>
      <c r="G8" s="37">
        <f t="shared" si="9"/>
        <v>26.565628775484928</v>
      </c>
      <c r="H8" s="37">
        <f t="shared" si="9"/>
        <v>34.545795262535918</v>
      </c>
      <c r="I8" s="37">
        <f t="shared" si="9"/>
        <v>32.999444494268879</v>
      </c>
      <c r="J8" s="37">
        <f t="shared" si="9"/>
        <v>31.059736986712107</v>
      </c>
      <c r="K8" s="37">
        <f t="shared" si="9"/>
        <v>33.86182252600625</v>
      </c>
      <c r="L8" s="37">
        <f t="shared" si="9"/>
        <v>51.789059415774425</v>
      </c>
      <c r="M8" s="37" t="e">
        <f t="shared" si="9"/>
        <v>#DIV/0!</v>
      </c>
      <c r="N8" s="37" t="e">
        <f t="shared" si="9"/>
        <v>#DIV/0!</v>
      </c>
      <c r="O8" s="38">
        <f t="shared" si="9"/>
        <v>29.063676774753201</v>
      </c>
      <c r="Q8" s="25">
        <v>2003</v>
      </c>
      <c r="R8" s="36">
        <f t="shared" ref="R8:AE8" si="10">100*R40/R25</f>
        <v>29.364556716735372</v>
      </c>
      <c r="S8" s="37">
        <f t="shared" si="10"/>
        <v>128.6874645297699</v>
      </c>
      <c r="T8" s="37">
        <f t="shared" si="10"/>
        <v>47.587128726174598</v>
      </c>
      <c r="U8" s="37">
        <f t="shared" si="10"/>
        <v>30.307824258335454</v>
      </c>
      <c r="V8" s="37">
        <f t="shared" si="10"/>
        <v>17.954756703779459</v>
      </c>
      <c r="W8" s="37">
        <f t="shared" si="10"/>
        <v>11.393947151432045</v>
      </c>
      <c r="X8" s="37">
        <f t="shared" si="10"/>
        <v>14.466714246840004</v>
      </c>
      <c r="Y8" s="37">
        <f t="shared" si="10"/>
        <v>28.256681888527243</v>
      </c>
      <c r="Z8" s="37">
        <f t="shared" si="10"/>
        <v>18.223581612545704</v>
      </c>
      <c r="AA8" s="37">
        <f t="shared" si="10"/>
        <v>87.675229027292318</v>
      </c>
      <c r="AB8" s="37">
        <f t="shared" si="10"/>
        <v>14.102493972327153</v>
      </c>
      <c r="AC8" s="37">
        <f t="shared" si="10"/>
        <v>123.76606585068426</v>
      </c>
      <c r="AD8" s="37" t="e">
        <f t="shared" si="10"/>
        <v>#DIV/0!</v>
      </c>
      <c r="AE8" s="38" t="e">
        <f t="shared" si="10"/>
        <v>#DIV/0!</v>
      </c>
      <c r="AG8" s="25">
        <v>2003</v>
      </c>
      <c r="AH8" s="36">
        <f t="shared" ref="AH8:AU8" si="11">100*AH40/AH25</f>
        <v>3.0274907061251186</v>
      </c>
      <c r="AI8" s="37">
        <f t="shared" si="11"/>
        <v>46.524149021054313</v>
      </c>
      <c r="AJ8" s="37">
        <f t="shared" si="11"/>
        <v>16.468477972656359</v>
      </c>
      <c r="AK8" s="37">
        <f t="shared" si="11"/>
        <v>107.03831542541261</v>
      </c>
      <c r="AL8" s="37">
        <f t="shared" si="11"/>
        <v>8.8200666847220859</v>
      </c>
      <c r="AM8" s="37">
        <f t="shared" si="11"/>
        <v>21.998006985852165</v>
      </c>
      <c r="AN8" s="37">
        <f t="shared" si="11"/>
        <v>13.51325738224778</v>
      </c>
      <c r="AO8" s="37">
        <f t="shared" si="11"/>
        <v>31.107921464549456</v>
      </c>
      <c r="AP8" s="37">
        <f t="shared" si="11"/>
        <v>16.738477709952193</v>
      </c>
      <c r="AQ8" s="37">
        <f t="shared" si="11"/>
        <v>8.8714584569332064</v>
      </c>
      <c r="AR8" s="37">
        <f t="shared" si="11"/>
        <v>17.974934424879304</v>
      </c>
      <c r="AS8" s="37" t="e">
        <f t="shared" si="11"/>
        <v>#DIV/0!</v>
      </c>
      <c r="AT8" s="37">
        <f t="shared" si="11"/>
        <v>120.43473487903451</v>
      </c>
      <c r="AU8" s="38" t="e">
        <f t="shared" si="11"/>
        <v>#DIV/0!</v>
      </c>
    </row>
    <row r="9" spans="1:47" x14ac:dyDescent="0.2">
      <c r="A9" s="25">
        <v>2007</v>
      </c>
      <c r="B9" s="36">
        <f t="shared" ref="B9:O9" si="12">100*B41/B26</f>
        <v>23.243966993882079</v>
      </c>
      <c r="C9" s="37">
        <f t="shared" si="12"/>
        <v>108.46794857619629</v>
      </c>
      <c r="D9" s="37">
        <f t="shared" si="12"/>
        <v>27.920272605074473</v>
      </c>
      <c r="E9" s="37" t="e">
        <f t="shared" si="12"/>
        <v>#DIV/0!</v>
      </c>
      <c r="F9" s="37">
        <f t="shared" si="12"/>
        <v>7.9204257172184986</v>
      </c>
      <c r="G9" s="37">
        <f t="shared" si="12"/>
        <v>14.783694176368567</v>
      </c>
      <c r="H9" s="37">
        <f t="shared" si="12"/>
        <v>15.354818285330136</v>
      </c>
      <c r="I9" s="37">
        <f t="shared" si="12"/>
        <v>14.160935535437302</v>
      </c>
      <c r="J9" s="37">
        <f t="shared" si="12"/>
        <v>14.081825522768369</v>
      </c>
      <c r="K9" s="37">
        <f t="shared" si="12"/>
        <v>30.625468345525562</v>
      </c>
      <c r="L9" s="37" t="e">
        <f t="shared" si="12"/>
        <v>#DIV/0!</v>
      </c>
      <c r="M9" s="37" t="e">
        <f t="shared" si="12"/>
        <v>#DIV/0!</v>
      </c>
      <c r="N9" s="37" t="e">
        <f t="shared" si="12"/>
        <v>#DIV/0!</v>
      </c>
      <c r="O9" s="38">
        <f t="shared" si="12"/>
        <v>20.609572749326144</v>
      </c>
      <c r="Q9" s="25">
        <v>2004</v>
      </c>
      <c r="R9" s="36">
        <f t="shared" ref="R9:AE9" si="13">100*R41/R26</f>
        <v>28.796172764922815</v>
      </c>
      <c r="S9" s="37">
        <f t="shared" si="13"/>
        <v>171.64002200461135</v>
      </c>
      <c r="T9" s="37">
        <f t="shared" si="13"/>
        <v>36.999725922377117</v>
      </c>
      <c r="U9" s="37">
        <f t="shared" si="13"/>
        <v>46.666549228120523</v>
      </c>
      <c r="V9" s="37">
        <f t="shared" si="13"/>
        <v>20.005357630839207</v>
      </c>
      <c r="W9" s="37">
        <f t="shared" si="13"/>
        <v>18.173105814657138</v>
      </c>
      <c r="X9" s="37">
        <f t="shared" si="13"/>
        <v>18.350362675709036</v>
      </c>
      <c r="Y9" s="37">
        <f t="shared" si="13"/>
        <v>29.902395750839208</v>
      </c>
      <c r="Z9" s="37">
        <f t="shared" si="13"/>
        <v>22.722981872102828</v>
      </c>
      <c r="AA9" s="37">
        <f t="shared" si="13"/>
        <v>87.126726069123734</v>
      </c>
      <c r="AB9" s="37">
        <f t="shared" si="13"/>
        <v>18.96524247153592</v>
      </c>
      <c r="AC9" s="37">
        <f t="shared" si="13"/>
        <v>132.61693548932197</v>
      </c>
      <c r="AD9" s="37" t="e">
        <f t="shared" si="13"/>
        <v>#DIV/0!</v>
      </c>
      <c r="AE9" s="38" t="e">
        <f t="shared" si="13"/>
        <v>#DIV/0!</v>
      </c>
      <c r="AG9" s="25">
        <v>2004</v>
      </c>
      <c r="AH9" s="36">
        <f t="shared" ref="AH9:AU9" si="14">100*AH41/AH26</f>
        <v>4.2069026712547748</v>
      </c>
      <c r="AI9" s="37">
        <f t="shared" si="14"/>
        <v>63.411220937687737</v>
      </c>
      <c r="AJ9" s="37">
        <f t="shared" si="14"/>
        <v>4.2069026712545741</v>
      </c>
      <c r="AK9" s="37">
        <f t="shared" si="14"/>
        <v>53.133780095497485</v>
      </c>
      <c r="AL9" s="37">
        <f t="shared" si="14"/>
        <v>6.108917437871817</v>
      </c>
      <c r="AM9" s="37">
        <f t="shared" si="14"/>
        <v>21.942736237478268</v>
      </c>
      <c r="AN9" s="37">
        <f t="shared" si="14"/>
        <v>13.603564649635501</v>
      </c>
      <c r="AO9" s="37">
        <f t="shared" si="14"/>
        <v>26.390698208816737</v>
      </c>
      <c r="AP9" s="37">
        <f t="shared" si="14"/>
        <v>17.345239368076697</v>
      </c>
      <c r="AQ9" s="37">
        <f t="shared" si="14"/>
        <v>8.0496189935211575</v>
      </c>
      <c r="AR9" s="37">
        <f t="shared" si="14"/>
        <v>12.708383983376525</v>
      </c>
      <c r="AS9" s="37" t="e">
        <f t="shared" si="14"/>
        <v>#DIV/0!</v>
      </c>
      <c r="AT9" s="37">
        <f t="shared" si="14"/>
        <v>123.92967453130929</v>
      </c>
      <c r="AU9" s="38" t="e">
        <f t="shared" si="14"/>
        <v>#DIV/0!</v>
      </c>
    </row>
    <row r="10" spans="1:47" x14ac:dyDescent="0.2">
      <c r="A10" s="25">
        <v>2008</v>
      </c>
      <c r="B10" s="36">
        <f t="shared" ref="B10:O10" si="15">100*B42/B27</f>
        <v>31.882134036116426</v>
      </c>
      <c r="C10" s="37">
        <f t="shared" si="15"/>
        <v>96.134370089257928</v>
      </c>
      <c r="D10" s="37">
        <f t="shared" si="15"/>
        <v>51.767826019956502</v>
      </c>
      <c r="E10" s="37" t="e">
        <f t="shared" si="15"/>
        <v>#DIV/0!</v>
      </c>
      <c r="F10" s="37">
        <f t="shared" si="15"/>
        <v>19.595479241584886</v>
      </c>
      <c r="G10" s="37">
        <f t="shared" si="15"/>
        <v>27.555342080873206</v>
      </c>
      <c r="H10" s="37">
        <f t="shared" si="15"/>
        <v>27.271964920725626</v>
      </c>
      <c r="I10" s="37">
        <f t="shared" si="15"/>
        <v>26.145032011289729</v>
      </c>
      <c r="J10" s="37">
        <f t="shared" si="15"/>
        <v>25.152184626060468</v>
      </c>
      <c r="K10" s="37">
        <f t="shared" si="15"/>
        <v>35.439593466245782</v>
      </c>
      <c r="L10" s="37" t="e">
        <f t="shared" si="15"/>
        <v>#DIV/0!</v>
      </c>
      <c r="M10" s="37" t="e">
        <f t="shared" si="15"/>
        <v>#DIV/0!</v>
      </c>
      <c r="N10" s="37" t="e">
        <f t="shared" si="15"/>
        <v>#DIV/0!</v>
      </c>
      <c r="O10" s="38">
        <f t="shared" si="15"/>
        <v>26.329127891482592</v>
      </c>
      <c r="Q10" s="25">
        <v>2005</v>
      </c>
      <c r="R10" s="36">
        <f t="shared" ref="R10:AE10" si="16">100*R42/R27</f>
        <v>35.085673035288735</v>
      </c>
      <c r="S10" s="37">
        <f t="shared" si="16"/>
        <v>155.56595953460194</v>
      </c>
      <c r="T10" s="37">
        <f t="shared" si="16"/>
        <v>40.369327848261442</v>
      </c>
      <c r="U10" s="37">
        <f t="shared" si="16"/>
        <v>49.960703266777244</v>
      </c>
      <c r="V10" s="37">
        <f t="shared" si="16"/>
        <v>32.417733163957919</v>
      </c>
      <c r="W10" s="37">
        <f t="shared" si="16"/>
        <v>30.935628736641679</v>
      </c>
      <c r="X10" s="37">
        <f t="shared" si="16"/>
        <v>32.64145474481144</v>
      </c>
      <c r="Y10" s="37">
        <f t="shared" si="16"/>
        <v>39.889387432530576</v>
      </c>
      <c r="Z10" s="37">
        <f t="shared" si="16"/>
        <v>36.801247820846356</v>
      </c>
      <c r="AA10" s="37">
        <f t="shared" si="16"/>
        <v>81.284954409501012</v>
      </c>
      <c r="AB10" s="37">
        <f t="shared" si="16"/>
        <v>34.256735308440817</v>
      </c>
      <c r="AC10" s="37">
        <f t="shared" si="16"/>
        <v>147.1925469376861</v>
      </c>
      <c r="AD10" s="37" t="e">
        <f t="shared" si="16"/>
        <v>#DIV/0!</v>
      </c>
      <c r="AE10" s="38" t="e">
        <f t="shared" si="16"/>
        <v>#DIV/0!</v>
      </c>
      <c r="AG10" s="25">
        <v>2005</v>
      </c>
      <c r="AH10" s="36">
        <f t="shared" ref="AH10:AU10" si="17">100*AH42/AH27</f>
        <v>5.1407152633291684</v>
      </c>
      <c r="AI10" s="37">
        <f t="shared" si="17"/>
        <v>66.008529312204359</v>
      </c>
      <c r="AJ10" s="37">
        <f t="shared" si="17"/>
        <v>5.1407152633298967</v>
      </c>
      <c r="AK10" s="37">
        <f t="shared" si="17"/>
        <v>12.946281893770195</v>
      </c>
      <c r="AL10" s="37">
        <f t="shared" si="17"/>
        <v>3.4259357407476627</v>
      </c>
      <c r="AM10" s="37">
        <f t="shared" si="17"/>
        <v>27.510006122500887</v>
      </c>
      <c r="AN10" s="37">
        <f t="shared" si="17"/>
        <v>11.099975624622285</v>
      </c>
      <c r="AO10" s="37">
        <f t="shared" si="17"/>
        <v>25.847753891546926</v>
      </c>
      <c r="AP10" s="37">
        <f t="shared" si="17"/>
        <v>20.713585164025456</v>
      </c>
      <c r="AQ10" s="37">
        <f t="shared" si="17"/>
        <v>5.4023798953944668</v>
      </c>
      <c r="AR10" s="37">
        <f t="shared" si="17"/>
        <v>11.013297707460975</v>
      </c>
      <c r="AS10" s="37" t="e">
        <f t="shared" si="17"/>
        <v>#DIV/0!</v>
      </c>
      <c r="AT10" s="37">
        <f t="shared" si="17"/>
        <v>136.74248267777168</v>
      </c>
      <c r="AU10" s="38" t="e">
        <f t="shared" si="17"/>
        <v>#DIV/0!</v>
      </c>
    </row>
    <row r="11" spans="1:47" x14ac:dyDescent="0.2">
      <c r="A11" s="26">
        <v>2009</v>
      </c>
      <c r="B11" s="39">
        <f t="shared" ref="B11:O11" si="18">100*B43/B28</f>
        <v>33.90965335962467</v>
      </c>
      <c r="C11" s="40">
        <f t="shared" si="18"/>
        <v>105.9469703807129</v>
      </c>
      <c r="D11" s="40">
        <f t="shared" si="18"/>
        <v>41.505348737033508</v>
      </c>
      <c r="E11" s="40" t="e">
        <f t="shared" si="18"/>
        <v>#DIV/0!</v>
      </c>
      <c r="F11" s="40">
        <f t="shared" si="18"/>
        <v>17.372601018888236</v>
      </c>
      <c r="G11" s="40">
        <f t="shared" si="18"/>
        <v>27.150578815246579</v>
      </c>
      <c r="H11" s="40">
        <f t="shared" si="18"/>
        <v>27.874312443129192</v>
      </c>
      <c r="I11" s="40">
        <f t="shared" si="18"/>
        <v>28.172892623422939</v>
      </c>
      <c r="J11" s="40">
        <f t="shared" si="18"/>
        <v>19.710897465453197</v>
      </c>
      <c r="K11" s="40">
        <f t="shared" si="18"/>
        <v>35.228424356905649</v>
      </c>
      <c r="L11" s="40" t="e">
        <f t="shared" si="18"/>
        <v>#DIV/0!</v>
      </c>
      <c r="M11" s="40" t="e">
        <f t="shared" si="18"/>
        <v>#DIV/0!</v>
      </c>
      <c r="N11" s="40" t="e">
        <f t="shared" si="18"/>
        <v>#DIV/0!</v>
      </c>
      <c r="O11" s="41">
        <f t="shared" si="18"/>
        <v>32.583528564231607</v>
      </c>
      <c r="Q11" s="25">
        <v>2006</v>
      </c>
      <c r="R11" s="36">
        <f t="shared" ref="R11:AE11" si="19">100*R43/R28</f>
        <v>35.27796225214535</v>
      </c>
      <c r="S11" s="37">
        <f t="shared" si="19"/>
        <v>202.64496117878639</v>
      </c>
      <c r="T11" s="37">
        <f t="shared" si="19"/>
        <v>55.006166004264379</v>
      </c>
      <c r="U11" s="37">
        <f t="shared" si="19"/>
        <v>27.673858297950364</v>
      </c>
      <c r="V11" s="37">
        <f t="shared" si="19"/>
        <v>30.919393515872287</v>
      </c>
      <c r="W11" s="37">
        <f t="shared" si="19"/>
        <v>29.015908407513997</v>
      </c>
      <c r="X11" s="37">
        <f t="shared" si="19"/>
        <v>26.802310855214781</v>
      </c>
      <c r="Y11" s="37">
        <f t="shared" si="19"/>
        <v>40.81382391365873</v>
      </c>
      <c r="Z11" s="37">
        <f t="shared" si="19"/>
        <v>40.580734053999805</v>
      </c>
      <c r="AA11" s="37">
        <f t="shared" si="19"/>
        <v>86.821112594922326</v>
      </c>
      <c r="AB11" s="37">
        <f t="shared" si="19"/>
        <v>27.880078904776557</v>
      </c>
      <c r="AC11" s="37">
        <f t="shared" si="19"/>
        <v>143.33149968923496</v>
      </c>
      <c r="AD11" s="37" t="e">
        <f t="shared" si="19"/>
        <v>#DIV/0!</v>
      </c>
      <c r="AE11" s="38" t="e">
        <f t="shared" si="19"/>
        <v>#DIV/0!</v>
      </c>
      <c r="AG11" s="25">
        <v>2006</v>
      </c>
      <c r="AH11" s="36">
        <f t="shared" ref="AH11:AU11" si="20">100*AH43/AH28</f>
        <v>3.6105917900552083</v>
      </c>
      <c r="AI11" s="37">
        <f t="shared" si="20"/>
        <v>58.597785108968004</v>
      </c>
      <c r="AJ11" s="37">
        <f t="shared" si="20"/>
        <v>6.4750314133626237</v>
      </c>
      <c r="AK11" s="37">
        <f t="shared" si="20"/>
        <v>3.6105917900556785</v>
      </c>
      <c r="AL11" s="37">
        <f t="shared" si="20"/>
        <v>4.1031643782496046</v>
      </c>
      <c r="AM11" s="37">
        <f t="shared" si="20"/>
        <v>20.293279745745423</v>
      </c>
      <c r="AN11" s="37">
        <f t="shared" si="20"/>
        <v>13.223847215208094</v>
      </c>
      <c r="AO11" s="37">
        <f t="shared" si="20"/>
        <v>30.610436304937377</v>
      </c>
      <c r="AP11" s="37">
        <f t="shared" si="20"/>
        <v>18.371524157001389</v>
      </c>
      <c r="AQ11" s="37">
        <f t="shared" si="20"/>
        <v>7.9510016835749271</v>
      </c>
      <c r="AR11" s="37">
        <f t="shared" si="20"/>
        <v>12.592809532424482</v>
      </c>
      <c r="AS11" s="37" t="e">
        <f t="shared" si="20"/>
        <v>#DIV/0!</v>
      </c>
      <c r="AT11" s="37">
        <f t="shared" si="20"/>
        <v>119.14997081958936</v>
      </c>
      <c r="AU11" s="38" t="e">
        <f t="shared" si="20"/>
        <v>#DIV/0!</v>
      </c>
    </row>
    <row r="12" spans="1:47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Q12" s="25">
        <v>2007</v>
      </c>
      <c r="R12" s="36">
        <f t="shared" ref="R12:AE12" si="21">100*R44/R29</f>
        <v>38.92239690459629</v>
      </c>
      <c r="S12" s="37">
        <f t="shared" si="21"/>
        <v>186.42205582031082</v>
      </c>
      <c r="T12" s="37">
        <f t="shared" si="21"/>
        <v>48.871043066430033</v>
      </c>
      <c r="U12" s="37">
        <f t="shared" si="21"/>
        <v>35.175378189093259</v>
      </c>
      <c r="V12" s="37">
        <f t="shared" si="21"/>
        <v>32.753391246471153</v>
      </c>
      <c r="W12" s="37">
        <f t="shared" si="21"/>
        <v>24.545278608311609</v>
      </c>
      <c r="X12" s="37">
        <f t="shared" si="21"/>
        <v>25.143581658411534</v>
      </c>
      <c r="Y12" s="37">
        <f t="shared" si="21"/>
        <v>41.484515644322336</v>
      </c>
      <c r="Z12" s="37">
        <f t="shared" si="21"/>
        <v>34.515802009779676</v>
      </c>
      <c r="AA12" s="37">
        <f t="shared" si="21"/>
        <v>95.83740610831255</v>
      </c>
      <c r="AB12" s="37">
        <f t="shared" si="21"/>
        <v>25.795217344131267</v>
      </c>
      <c r="AC12" s="37">
        <f t="shared" si="21"/>
        <v>143.43135108887978</v>
      </c>
      <c r="AD12" s="37" t="e">
        <f t="shared" si="21"/>
        <v>#DIV/0!</v>
      </c>
      <c r="AE12" s="38" t="e">
        <f t="shared" si="21"/>
        <v>#DIV/0!</v>
      </c>
      <c r="AG12" s="25">
        <v>2007</v>
      </c>
      <c r="AH12" s="36">
        <f t="shared" ref="AH12:AU12" si="22">100*AH44/AH29</f>
        <v>3.7889560295261635</v>
      </c>
      <c r="AI12" s="37">
        <f t="shared" si="22"/>
        <v>69.077362891997524</v>
      </c>
      <c r="AJ12" s="37">
        <f t="shared" si="22"/>
        <v>3.7889560295257319</v>
      </c>
      <c r="AK12" s="37">
        <f t="shared" si="22"/>
        <v>20.599419049124858</v>
      </c>
      <c r="AL12" s="37">
        <f t="shared" si="22"/>
        <v>8.5029371876551654</v>
      </c>
      <c r="AM12" s="37">
        <f t="shared" si="22"/>
        <v>21.400426008066542</v>
      </c>
      <c r="AN12" s="37">
        <f t="shared" si="22"/>
        <v>13.600613223403961</v>
      </c>
      <c r="AO12" s="37">
        <f t="shared" si="22"/>
        <v>28.686427292100504</v>
      </c>
      <c r="AP12" s="37">
        <f t="shared" si="22"/>
        <v>16.129870186867553</v>
      </c>
      <c r="AQ12" s="37">
        <f t="shared" si="22"/>
        <v>8.6627021967068849</v>
      </c>
      <c r="AR12" s="37">
        <f t="shared" si="22"/>
        <v>11.054319725354002</v>
      </c>
      <c r="AS12" s="37" t="e">
        <f t="shared" si="22"/>
        <v>#DIV/0!</v>
      </c>
      <c r="AT12" s="37">
        <f t="shared" si="22"/>
        <v>115.42805874574705</v>
      </c>
      <c r="AU12" s="38" t="e">
        <f t="shared" si="22"/>
        <v>#DIV/0!</v>
      </c>
    </row>
    <row r="13" spans="1:47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Q13" s="25">
        <v>2008</v>
      </c>
      <c r="R13" s="36">
        <f t="shared" ref="R13:AE13" si="23">100*R45/R30</f>
        <v>43.760241698592992</v>
      </c>
      <c r="S13" s="37">
        <f t="shared" si="23"/>
        <v>164.2188053543243</v>
      </c>
      <c r="T13" s="37">
        <f t="shared" si="23"/>
        <v>45.966538628585475</v>
      </c>
      <c r="U13" s="37">
        <f t="shared" si="23"/>
        <v>59.177030470465141</v>
      </c>
      <c r="V13" s="37">
        <f t="shared" si="23"/>
        <v>36.113718399946158</v>
      </c>
      <c r="W13" s="37">
        <f t="shared" si="23"/>
        <v>28.536525905908853</v>
      </c>
      <c r="X13" s="37">
        <f t="shared" si="23"/>
        <v>29.290591750829506</v>
      </c>
      <c r="Y13" s="37">
        <f t="shared" si="23"/>
        <v>45.559858960184435</v>
      </c>
      <c r="Z13" s="37">
        <f t="shared" si="23"/>
        <v>32.795831502359782</v>
      </c>
      <c r="AA13" s="37">
        <f t="shared" si="23"/>
        <v>102.97378427017404</v>
      </c>
      <c r="AB13" s="37">
        <f t="shared" si="23"/>
        <v>29.571556373827526</v>
      </c>
      <c r="AC13" s="37">
        <f t="shared" si="23"/>
        <v>164.69190029447623</v>
      </c>
      <c r="AD13" s="37" t="e">
        <f t="shared" si="23"/>
        <v>#DIV/0!</v>
      </c>
      <c r="AE13" s="38" t="e">
        <f t="shared" si="23"/>
        <v>#DIV/0!</v>
      </c>
      <c r="AG13" s="25">
        <v>2008</v>
      </c>
      <c r="AH13" s="36">
        <f t="shared" ref="AH13:AU13" si="24">100*AH45/AH30</f>
        <v>6.4289226380354121</v>
      </c>
      <c r="AI13" s="37">
        <f t="shared" si="24"/>
        <v>89.89819895752106</v>
      </c>
      <c r="AJ13" s="37">
        <f t="shared" si="24"/>
        <v>5.9418778695993915</v>
      </c>
      <c r="AK13" s="37">
        <f t="shared" si="24"/>
        <v>18.657394496962048</v>
      </c>
      <c r="AL13" s="37">
        <f t="shared" si="24"/>
        <v>10.823917519157101</v>
      </c>
      <c r="AM13" s="37">
        <f t="shared" si="24"/>
        <v>29.549979964767211</v>
      </c>
      <c r="AN13" s="37">
        <f t="shared" si="24"/>
        <v>17.746889741607617</v>
      </c>
      <c r="AO13" s="37">
        <f t="shared" si="24"/>
        <v>33.484549360535411</v>
      </c>
      <c r="AP13" s="37">
        <f t="shared" si="24"/>
        <v>11.587511025681613</v>
      </c>
      <c r="AQ13" s="37">
        <f t="shared" si="24"/>
        <v>10.126339264493488</v>
      </c>
      <c r="AR13" s="37">
        <f t="shared" si="24"/>
        <v>13.370026852310149</v>
      </c>
      <c r="AS13" s="37" t="e">
        <f t="shared" si="24"/>
        <v>#DIV/0!</v>
      </c>
      <c r="AT13" s="37">
        <f t="shared" si="24"/>
        <v>136.30632548716721</v>
      </c>
      <c r="AU13" s="38" t="e">
        <f t="shared" si="24"/>
        <v>#DIV/0!</v>
      </c>
    </row>
    <row r="14" spans="1:47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 s="26">
        <v>2009</v>
      </c>
      <c r="R14" s="39">
        <f t="shared" ref="R14:AE14" si="25">100*R46/R31</f>
        <v>20.097878122344721</v>
      </c>
      <c r="S14" s="40">
        <f t="shared" si="25"/>
        <v>176.29751786836087</v>
      </c>
      <c r="T14" s="40">
        <f t="shared" si="25"/>
        <v>31.9455466415065</v>
      </c>
      <c r="U14" s="40">
        <f t="shared" si="25"/>
        <v>55.916175139633935</v>
      </c>
      <c r="V14" s="40">
        <f t="shared" si="25"/>
        <v>15.448658225888719</v>
      </c>
      <c r="W14" s="40">
        <f t="shared" si="25"/>
        <v>19.232131251284905</v>
      </c>
      <c r="X14" s="40">
        <f t="shared" si="25"/>
        <v>22.844521916591798</v>
      </c>
      <c r="Y14" s="40">
        <f t="shared" si="25"/>
        <v>32.722959608626219</v>
      </c>
      <c r="Z14" s="40">
        <f t="shared" si="25"/>
        <v>26.225730317657877</v>
      </c>
      <c r="AA14" s="40">
        <f t="shared" si="25"/>
        <v>71.514571459925449</v>
      </c>
      <c r="AB14" s="40">
        <f t="shared" si="25"/>
        <v>19.023310281526911</v>
      </c>
      <c r="AC14" s="40">
        <f t="shared" si="25"/>
        <v>153.97691874608765</v>
      </c>
      <c r="AD14" s="40" t="e">
        <f t="shared" si="25"/>
        <v>#DIV/0!</v>
      </c>
      <c r="AE14" s="41" t="e">
        <f t="shared" si="25"/>
        <v>#DIV/0!</v>
      </c>
      <c r="AG14" s="26">
        <v>2009</v>
      </c>
      <c r="AH14" s="39">
        <f t="shared" ref="AH14:AU14" si="26">100*AH46/AH31</f>
        <v>8.5195015414064326</v>
      </c>
      <c r="AI14" s="40">
        <f t="shared" si="26"/>
        <v>96.025106110231178</v>
      </c>
      <c r="AJ14" s="40">
        <f t="shared" si="26"/>
        <v>7.7167943460251456</v>
      </c>
      <c r="AK14" s="40">
        <f t="shared" si="26"/>
        <v>7.7167943460252548</v>
      </c>
      <c r="AL14" s="40">
        <f t="shared" si="26"/>
        <v>11.849988597130528</v>
      </c>
      <c r="AM14" s="40">
        <f t="shared" si="26"/>
        <v>23.715811778916112</v>
      </c>
      <c r="AN14" s="40">
        <f t="shared" si="26"/>
        <v>19.768530272902275</v>
      </c>
      <c r="AO14" s="40">
        <f t="shared" si="26"/>
        <v>34.639600441318827</v>
      </c>
      <c r="AP14" s="40">
        <f t="shared" si="26"/>
        <v>14.014120845639301</v>
      </c>
      <c r="AQ14" s="40">
        <f t="shared" si="26"/>
        <v>13.897655233351047</v>
      </c>
      <c r="AR14" s="40">
        <f t="shared" si="26"/>
        <v>15.048746302168576</v>
      </c>
      <c r="AS14" s="40" t="e">
        <f t="shared" si="26"/>
        <v>#DIV/0!</v>
      </c>
      <c r="AT14" s="40">
        <f t="shared" si="26"/>
        <v>125.75303615406412</v>
      </c>
      <c r="AU14" s="41" t="e">
        <f t="shared" si="26"/>
        <v>#DIV/0!</v>
      </c>
    </row>
    <row r="15" spans="1:4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8" spans="1:47" x14ac:dyDescent="0.2">
      <c r="A18" s="31" t="s">
        <v>27</v>
      </c>
      <c r="B18" s="32" t="s">
        <v>79</v>
      </c>
      <c r="Q18" s="31" t="s">
        <v>27</v>
      </c>
      <c r="R18" s="32" t="s">
        <v>52</v>
      </c>
      <c r="AG18" s="31" t="s">
        <v>27</v>
      </c>
      <c r="AH18" s="32" t="s">
        <v>68</v>
      </c>
    </row>
    <row r="20" spans="1:47" x14ac:dyDescent="0.2">
      <c r="A20" s="23"/>
      <c r="B20" s="20" t="s">
        <v>103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Q20" s="23"/>
      <c r="R20" s="20" t="s">
        <v>103</v>
      </c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G20" s="23"/>
      <c r="AH20" s="20" t="s">
        <v>103</v>
      </c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2"/>
    </row>
    <row r="21" spans="1:47" s="46" customFormat="1" ht="38.25" x14ac:dyDescent="0.2">
      <c r="A21" s="42" t="s">
        <v>87</v>
      </c>
      <c r="B21" s="43" t="s">
        <v>19</v>
      </c>
      <c r="C21" s="44" t="s">
        <v>88</v>
      </c>
      <c r="D21" s="44" t="s">
        <v>89</v>
      </c>
      <c r="E21" s="44" t="s">
        <v>8</v>
      </c>
      <c r="F21" s="44" t="s">
        <v>9</v>
      </c>
      <c r="G21" s="44" t="s">
        <v>10</v>
      </c>
      <c r="H21" s="44" t="s">
        <v>11</v>
      </c>
      <c r="I21" s="44" t="s">
        <v>12</v>
      </c>
      <c r="J21" s="44" t="s">
        <v>13</v>
      </c>
      <c r="K21" s="44" t="s">
        <v>135</v>
      </c>
      <c r="L21" s="44" t="s">
        <v>14</v>
      </c>
      <c r="M21" s="44" t="s">
        <v>15</v>
      </c>
      <c r="N21" s="44" t="s">
        <v>16</v>
      </c>
      <c r="O21" s="45" t="s">
        <v>17</v>
      </c>
      <c r="Q21" s="42" t="s">
        <v>87</v>
      </c>
      <c r="R21" s="43" t="s">
        <v>19</v>
      </c>
      <c r="S21" s="44" t="s">
        <v>88</v>
      </c>
      <c r="T21" s="44" t="s">
        <v>89</v>
      </c>
      <c r="U21" s="44" t="s">
        <v>8</v>
      </c>
      <c r="V21" s="44" t="s">
        <v>9</v>
      </c>
      <c r="W21" s="44" t="s">
        <v>10</v>
      </c>
      <c r="X21" s="44" t="s">
        <v>11</v>
      </c>
      <c r="Y21" s="44" t="s">
        <v>12</v>
      </c>
      <c r="Z21" s="44" t="s">
        <v>13</v>
      </c>
      <c r="AA21" s="44" t="s">
        <v>135</v>
      </c>
      <c r="AB21" s="44" t="s">
        <v>14</v>
      </c>
      <c r="AC21" s="44" t="s">
        <v>15</v>
      </c>
      <c r="AD21" s="44" t="s">
        <v>16</v>
      </c>
      <c r="AE21" s="45" t="s">
        <v>17</v>
      </c>
      <c r="AG21" s="42" t="s">
        <v>87</v>
      </c>
      <c r="AH21" s="43" t="s">
        <v>19</v>
      </c>
      <c r="AI21" s="44" t="s">
        <v>88</v>
      </c>
      <c r="AJ21" s="44" t="s">
        <v>89</v>
      </c>
      <c r="AK21" s="44" t="s">
        <v>8</v>
      </c>
      <c r="AL21" s="44" t="s">
        <v>9</v>
      </c>
      <c r="AM21" s="44" t="s">
        <v>10</v>
      </c>
      <c r="AN21" s="44" t="s">
        <v>11</v>
      </c>
      <c r="AO21" s="44" t="s">
        <v>12</v>
      </c>
      <c r="AP21" s="44" t="s">
        <v>13</v>
      </c>
      <c r="AQ21" s="44" t="s">
        <v>135</v>
      </c>
      <c r="AR21" s="44" t="s">
        <v>14</v>
      </c>
      <c r="AS21" s="44" t="s">
        <v>15</v>
      </c>
      <c r="AT21" s="44" t="s">
        <v>16</v>
      </c>
      <c r="AU21" s="45" t="s">
        <v>17</v>
      </c>
    </row>
    <row r="22" spans="1:47" x14ac:dyDescent="0.2">
      <c r="A22" s="24">
        <v>2003</v>
      </c>
      <c r="B22" s="33">
        <v>2909.5120000000002</v>
      </c>
      <c r="C22" s="34">
        <v>6.2928766000000005</v>
      </c>
      <c r="D22" s="34" t="e">
        <v>#DIV/0!</v>
      </c>
      <c r="E22" s="34" t="e">
        <v>#DIV/0!</v>
      </c>
      <c r="F22" s="34">
        <v>46.836601999999999</v>
      </c>
      <c r="G22" s="34">
        <v>10.326776200000001</v>
      </c>
      <c r="H22" s="34">
        <v>77.557269999999988</v>
      </c>
      <c r="I22" s="34">
        <v>78.853706000000017</v>
      </c>
      <c r="J22" s="34">
        <v>14.372416000000001</v>
      </c>
      <c r="K22" s="34">
        <v>57.741679999999995</v>
      </c>
      <c r="L22" s="34">
        <v>134.422</v>
      </c>
      <c r="M22" s="34" t="e">
        <v>#DIV/0!</v>
      </c>
      <c r="N22" s="34" t="e">
        <v>#DIV/0!</v>
      </c>
      <c r="O22" s="35">
        <v>18.981290000000001</v>
      </c>
      <c r="Q22" s="24">
        <v>2000</v>
      </c>
      <c r="R22" s="33">
        <v>503.66558146399058</v>
      </c>
      <c r="S22" s="34">
        <v>0.25731214285714282</v>
      </c>
      <c r="T22" s="34">
        <v>2.2522142857142859E-2</v>
      </c>
      <c r="U22" s="34">
        <v>2.5872857142857142E-2</v>
      </c>
      <c r="V22" s="34">
        <v>2.5466385714285713</v>
      </c>
      <c r="W22" s="34">
        <v>1.7544985714285715</v>
      </c>
      <c r="X22" s="34">
        <v>3.9113457142857135</v>
      </c>
      <c r="Y22" s="34">
        <v>2.8937714285714287</v>
      </c>
      <c r="Z22" s="34">
        <v>1.371895714285714</v>
      </c>
      <c r="AA22" s="34">
        <v>3.0480121428571434</v>
      </c>
      <c r="AB22" s="34">
        <v>34.60257714285715</v>
      </c>
      <c r="AC22" s="34">
        <v>4.659878571428572</v>
      </c>
      <c r="AD22" s="34" t="e">
        <v>#DIV/0!</v>
      </c>
      <c r="AE22" s="35" t="e">
        <v>#DIV/0!</v>
      </c>
      <c r="AG22" s="24">
        <v>2000</v>
      </c>
      <c r="AH22" s="33">
        <v>664.27288888888893</v>
      </c>
      <c r="AI22" s="34">
        <v>1.0357616361177167</v>
      </c>
      <c r="AJ22" s="34">
        <v>3.2112878488166664E-2</v>
      </c>
      <c r="AK22" s="34">
        <v>1.735081822222222E-2</v>
      </c>
      <c r="AL22" s="34">
        <v>2.4234166411111118</v>
      </c>
      <c r="AM22" s="34">
        <v>1.3422398455555558</v>
      </c>
      <c r="AN22" s="34">
        <v>5.0131290255555552</v>
      </c>
      <c r="AO22" s="34">
        <v>6.825112415555556</v>
      </c>
      <c r="AP22" s="34">
        <v>1.6726141300000001</v>
      </c>
      <c r="AQ22" s="34">
        <v>9.3312212406019324</v>
      </c>
      <c r="AR22" s="34">
        <v>35.307984896928609</v>
      </c>
      <c r="AS22" s="34" t="e">
        <v>#DIV/0!</v>
      </c>
      <c r="AT22" s="34">
        <v>5.8069824396516875E-5</v>
      </c>
      <c r="AU22" s="35" t="e">
        <v>#DIV/0!</v>
      </c>
    </row>
    <row r="23" spans="1:47" x14ac:dyDescent="0.2">
      <c r="A23" s="25">
        <v>2004</v>
      </c>
      <c r="B23" s="36">
        <v>2508.7659999999996</v>
      </c>
      <c r="C23" s="37">
        <v>4.8023639999999999</v>
      </c>
      <c r="D23" s="37">
        <v>0.30153405999999999</v>
      </c>
      <c r="E23" s="37" t="e">
        <v>#DIV/0!</v>
      </c>
      <c r="F23" s="37">
        <v>44.906662000000004</v>
      </c>
      <c r="G23" s="37">
        <v>9.4696907999999986</v>
      </c>
      <c r="H23" s="37">
        <v>70.963267999999999</v>
      </c>
      <c r="I23" s="37">
        <v>76.225387999999995</v>
      </c>
      <c r="J23" s="37">
        <v>13.574635999999998</v>
      </c>
      <c r="K23" s="37">
        <v>54.187558000000003</v>
      </c>
      <c r="L23" s="37">
        <v>117.50264</v>
      </c>
      <c r="M23" s="37" t="e">
        <v>#DIV/0!</v>
      </c>
      <c r="N23" s="37" t="e">
        <v>#DIV/0!</v>
      </c>
      <c r="O23" s="38">
        <v>10.919441800000001</v>
      </c>
      <c r="Q23" s="25">
        <v>2001</v>
      </c>
      <c r="R23" s="36">
        <v>689.44558972845346</v>
      </c>
      <c r="S23" s="37">
        <v>0.34543500000000005</v>
      </c>
      <c r="T23" s="37">
        <v>5.1623571428571435E-2</v>
      </c>
      <c r="U23" s="37">
        <v>3.1642142857142855E-2</v>
      </c>
      <c r="V23" s="37">
        <v>3.5964714285714279</v>
      </c>
      <c r="W23" s="37">
        <v>2.4304207142857144</v>
      </c>
      <c r="X23" s="37">
        <v>5.5260700000000016</v>
      </c>
      <c r="Y23" s="37">
        <v>4.0290942857142857</v>
      </c>
      <c r="Z23" s="37">
        <v>1.9587678571428568</v>
      </c>
      <c r="AA23" s="37">
        <v>4.2513200000000007</v>
      </c>
      <c r="AB23" s="37">
        <v>45.824210000000001</v>
      </c>
      <c r="AC23" s="37">
        <v>6.7781985714285726</v>
      </c>
      <c r="AD23" s="37" t="e">
        <v>#DIV/0!</v>
      </c>
      <c r="AE23" s="38" t="e">
        <v>#DIV/0!</v>
      </c>
      <c r="AG23" s="25">
        <v>2001</v>
      </c>
      <c r="AH23" s="36">
        <v>749.48655555555558</v>
      </c>
      <c r="AI23" s="37">
        <v>0.52866149573976662</v>
      </c>
      <c r="AJ23" s="37">
        <v>3.3514578392533328E-2</v>
      </c>
      <c r="AK23" s="37">
        <v>1.9219339555555555E-2</v>
      </c>
      <c r="AL23" s="37">
        <v>3.5081995666666668</v>
      </c>
      <c r="AM23" s="37">
        <v>1.3480384400000001</v>
      </c>
      <c r="AN23" s="37">
        <v>5.719864593333333</v>
      </c>
      <c r="AO23" s="37">
        <v>7.1473260444444442</v>
      </c>
      <c r="AP23" s="37">
        <v>1.7709343055555555</v>
      </c>
      <c r="AQ23" s="37">
        <v>10.695448271266102</v>
      </c>
      <c r="AR23" s="37">
        <v>38.343343371121705</v>
      </c>
      <c r="AS23" s="37" t="e">
        <v>#DIV/0!</v>
      </c>
      <c r="AT23" s="37">
        <v>7.4142363096281038E-5</v>
      </c>
      <c r="AU23" s="38" t="e">
        <v>#DIV/0!</v>
      </c>
    </row>
    <row r="24" spans="1:47" x14ac:dyDescent="0.2">
      <c r="A24" s="25">
        <v>2005</v>
      </c>
      <c r="B24" s="36">
        <v>2304.9180000000001</v>
      </c>
      <c r="C24" s="37">
        <v>5.9229620000000001</v>
      </c>
      <c r="D24" s="37">
        <v>0.45805473999999996</v>
      </c>
      <c r="E24" s="37" t="e">
        <v>#DIV/0!</v>
      </c>
      <c r="F24" s="37">
        <v>40.378169999999997</v>
      </c>
      <c r="G24" s="37">
        <v>9.1211155999999995</v>
      </c>
      <c r="H24" s="37">
        <v>63.43224</v>
      </c>
      <c r="I24" s="37">
        <v>92.194093999999993</v>
      </c>
      <c r="J24" s="37">
        <v>14.372456</v>
      </c>
      <c r="K24" s="37">
        <v>53.18445599999999</v>
      </c>
      <c r="L24" s="37">
        <v>109.56616</v>
      </c>
      <c r="M24" s="37" t="e">
        <v>#DIV/0!</v>
      </c>
      <c r="N24" s="37" t="e">
        <v>#DIV/0!</v>
      </c>
      <c r="O24" s="38">
        <v>13.3589024</v>
      </c>
      <c r="Q24" s="25">
        <v>2002</v>
      </c>
      <c r="R24" s="36">
        <v>1138.6992432113343</v>
      </c>
      <c r="S24" s="37">
        <v>0.73997642857142865</v>
      </c>
      <c r="T24" s="37">
        <v>6.4360714285714285E-2</v>
      </c>
      <c r="U24" s="37">
        <v>3.7486428571428573E-2</v>
      </c>
      <c r="V24" s="37">
        <v>5.6919535714285718</v>
      </c>
      <c r="W24" s="37">
        <v>4.0194414285714286</v>
      </c>
      <c r="X24" s="37">
        <v>8.9156335714285699</v>
      </c>
      <c r="Y24" s="37">
        <v>6.5786571428571419</v>
      </c>
      <c r="Z24" s="37">
        <v>3.3831864285714288</v>
      </c>
      <c r="AA24" s="37">
        <v>6.5670321428571432</v>
      </c>
      <c r="AB24" s="37">
        <v>77.971581428571426</v>
      </c>
      <c r="AC24" s="37">
        <v>13.519087142857142</v>
      </c>
      <c r="AD24" s="37" t="e">
        <v>#DIV/0!</v>
      </c>
      <c r="AE24" s="38" t="e">
        <v>#DIV/0!</v>
      </c>
      <c r="AG24" s="25">
        <v>2002</v>
      </c>
      <c r="AH24" s="36">
        <v>653.08355555555545</v>
      </c>
      <c r="AI24" s="37">
        <v>0.64834734640613001</v>
      </c>
      <c r="AJ24" s="37">
        <v>2.6507515377200003E-2</v>
      </c>
      <c r="AK24" s="37">
        <v>1.4999616000000002E-2</v>
      </c>
      <c r="AL24" s="37">
        <v>3.0229970733333333</v>
      </c>
      <c r="AM24" s="37">
        <v>1.1620922299999998</v>
      </c>
      <c r="AN24" s="37">
        <v>5.1294344466666679</v>
      </c>
      <c r="AO24" s="37">
        <v>6.1570125633333337</v>
      </c>
      <c r="AP24" s="37">
        <v>1.5582853155555556</v>
      </c>
      <c r="AQ24" s="37">
        <v>9.2842403304890571</v>
      </c>
      <c r="AR24" s="37">
        <v>33.322897938298688</v>
      </c>
      <c r="AS24" s="37" t="e">
        <v>#DIV/0!</v>
      </c>
      <c r="AT24" s="37">
        <v>6.0576937043150644E-5</v>
      </c>
      <c r="AU24" s="38" t="e">
        <v>#DIV/0!</v>
      </c>
    </row>
    <row r="25" spans="1:47" x14ac:dyDescent="0.2">
      <c r="A25" s="25">
        <v>2006</v>
      </c>
      <c r="B25" s="36">
        <v>1908.6320000000001</v>
      </c>
      <c r="C25" s="37">
        <v>6.6141079999999999</v>
      </c>
      <c r="D25" s="37">
        <v>0.47154965999999998</v>
      </c>
      <c r="E25" s="37" t="e">
        <v>#DIV/0!</v>
      </c>
      <c r="F25" s="37">
        <v>31.451969999999999</v>
      </c>
      <c r="G25" s="37">
        <v>7.3740597999999995</v>
      </c>
      <c r="H25" s="37">
        <v>53.805604000000002</v>
      </c>
      <c r="I25" s="37">
        <v>90.866283999999993</v>
      </c>
      <c r="J25" s="37">
        <v>12.6829532</v>
      </c>
      <c r="K25" s="37">
        <v>43.376244</v>
      </c>
      <c r="L25" s="37">
        <v>59.886940000000003</v>
      </c>
      <c r="M25" s="37" t="e">
        <v>#DIV/0!</v>
      </c>
      <c r="N25" s="37" t="e">
        <v>#DIV/0!</v>
      </c>
      <c r="O25" s="38">
        <v>12.961588000000001</v>
      </c>
      <c r="Q25" s="25">
        <v>2003</v>
      </c>
      <c r="R25" s="36">
        <v>1177.277977460556</v>
      </c>
      <c r="S25" s="37">
        <v>0.38477818181818185</v>
      </c>
      <c r="T25" s="37">
        <v>5.4102727272727275E-2</v>
      </c>
      <c r="U25" s="37">
        <v>4.6870909090909081E-2</v>
      </c>
      <c r="V25" s="37">
        <v>5.8985599999999998</v>
      </c>
      <c r="W25" s="37">
        <v>4.326976363636363</v>
      </c>
      <c r="X25" s="37">
        <v>9.3874181818181821</v>
      </c>
      <c r="Y25" s="37">
        <v>7.0314899999999989</v>
      </c>
      <c r="Z25" s="37">
        <v>3.4359509090909088</v>
      </c>
      <c r="AA25" s="37">
        <v>6.6652681818181811</v>
      </c>
      <c r="AB25" s="37">
        <v>83.466989090909081</v>
      </c>
      <c r="AC25" s="37">
        <v>16.59504909090909</v>
      </c>
      <c r="AD25" s="37" t="e">
        <v>#DIV/0!</v>
      </c>
      <c r="AE25" s="38" t="e">
        <v>#DIV/0!</v>
      </c>
      <c r="AG25" s="25">
        <v>2003</v>
      </c>
      <c r="AH25" s="36">
        <v>1194.1525555555554</v>
      </c>
      <c r="AI25" s="37">
        <v>0.80807068287311334</v>
      </c>
      <c r="AJ25" s="37">
        <v>5.0325713719233334E-2</v>
      </c>
      <c r="AK25" s="37">
        <v>2.3489219555555552E-2</v>
      </c>
      <c r="AL25" s="37">
        <v>5.5602978555555564</v>
      </c>
      <c r="AM25" s="37">
        <v>1.7140313155555555</v>
      </c>
      <c r="AN25" s="37">
        <v>8.6503419788888891</v>
      </c>
      <c r="AO25" s="37">
        <v>10.581142176666667</v>
      </c>
      <c r="AP25" s="37">
        <v>2.5099006277777782</v>
      </c>
      <c r="AQ25" s="37">
        <v>15.695185967926115</v>
      </c>
      <c r="AR25" s="37">
        <v>57.702133038078927</v>
      </c>
      <c r="AS25" s="37" t="e">
        <v>#DIV/0!</v>
      </c>
      <c r="AT25" s="37">
        <v>1.2495937758712347E-4</v>
      </c>
      <c r="AU25" s="38" t="e">
        <v>#DIV/0!</v>
      </c>
    </row>
    <row r="26" spans="1:47" x14ac:dyDescent="0.2">
      <c r="A26" s="25">
        <v>2007</v>
      </c>
      <c r="B26" s="36">
        <v>1841.288</v>
      </c>
      <c r="C26" s="37">
        <v>8.1305980000000009</v>
      </c>
      <c r="D26" s="37">
        <v>0.34181304000000001</v>
      </c>
      <c r="E26" s="37" t="e">
        <v>#DIV/0!</v>
      </c>
      <c r="F26" s="37">
        <v>28.990981999999995</v>
      </c>
      <c r="G26" s="37">
        <v>7.3775971999999994</v>
      </c>
      <c r="H26" s="37">
        <v>52.455007999999999</v>
      </c>
      <c r="I26" s="37">
        <v>88.463065999999998</v>
      </c>
      <c r="J26" s="37">
        <v>12.858851400000001</v>
      </c>
      <c r="K26" s="37">
        <v>39.537874000000002</v>
      </c>
      <c r="L26" s="37" t="e">
        <v>#DIV/0!</v>
      </c>
      <c r="M26" s="37" t="e">
        <v>#DIV/0!</v>
      </c>
      <c r="N26" s="37" t="e">
        <v>#DIV/0!</v>
      </c>
      <c r="O26" s="38">
        <v>9.8778114000000006</v>
      </c>
      <c r="Q26" s="25">
        <v>2004</v>
      </c>
      <c r="R26" s="36">
        <v>1349.4977266824085</v>
      </c>
      <c r="S26" s="37">
        <v>1.0986607142857143</v>
      </c>
      <c r="T26" s="37">
        <v>0.10019285714285713</v>
      </c>
      <c r="U26" s="37">
        <v>3.0104285714285712E-2</v>
      </c>
      <c r="V26" s="37">
        <v>6.9038007142857154</v>
      </c>
      <c r="W26" s="37">
        <v>5.2284357142857152</v>
      </c>
      <c r="X26" s="37">
        <v>11.06406142857143</v>
      </c>
      <c r="Y26" s="37">
        <v>8.1638092857142848</v>
      </c>
      <c r="Z26" s="37">
        <v>4.1843371428571432</v>
      </c>
      <c r="AA26" s="37">
        <v>7.1250978571428556</v>
      </c>
      <c r="AB26" s="37">
        <v>101.75964571428572</v>
      </c>
      <c r="AC26" s="37">
        <v>17.683195000000001</v>
      </c>
      <c r="AD26" s="37" t="e">
        <v>#DIV/0!</v>
      </c>
      <c r="AE26" s="38" t="e">
        <v>#DIV/0!</v>
      </c>
      <c r="AG26" s="25">
        <v>2004</v>
      </c>
      <c r="AH26" s="36">
        <v>969.55544444444445</v>
      </c>
      <c r="AI26" s="37">
        <v>0.75587175824012987</v>
      </c>
      <c r="AJ26" s="37">
        <v>3.7642505352833332E-2</v>
      </c>
      <c r="AK26" s="37">
        <v>9.3338686666666667E-3</v>
      </c>
      <c r="AL26" s="37">
        <v>4.0965773077777774</v>
      </c>
      <c r="AM26" s="37">
        <v>1.5376589211111109</v>
      </c>
      <c r="AN26" s="37">
        <v>7.2750707511111097</v>
      </c>
      <c r="AO26" s="37">
        <v>8.2686737711111125</v>
      </c>
      <c r="AP26" s="37">
        <v>2.1080883922222222</v>
      </c>
      <c r="AQ26" s="37">
        <v>12.40274818089337</v>
      </c>
      <c r="AR26" s="37">
        <v>45.48848796926989</v>
      </c>
      <c r="AS26" s="37" t="e">
        <v>#DIV/0!</v>
      </c>
      <c r="AT26" s="37">
        <v>8.4802550567700187E-5</v>
      </c>
      <c r="AU26" s="38" t="e">
        <v>#DIV/0!</v>
      </c>
    </row>
    <row r="27" spans="1:47" x14ac:dyDescent="0.2">
      <c r="A27" s="25">
        <v>2008</v>
      </c>
      <c r="B27" s="36">
        <v>1612.9590000000003</v>
      </c>
      <c r="C27" s="37">
        <v>6.7867119999999996</v>
      </c>
      <c r="D27" s="37">
        <v>0.42401168</v>
      </c>
      <c r="E27" s="37" t="e">
        <v>#DIV/0!</v>
      </c>
      <c r="F27" s="37">
        <v>24.849993999999999</v>
      </c>
      <c r="G27" s="37">
        <v>5.9328791999999995</v>
      </c>
      <c r="H27" s="37">
        <v>48.297460000000008</v>
      </c>
      <c r="I27" s="37">
        <v>67.168316000000004</v>
      </c>
      <c r="J27" s="37">
        <v>10.248875799999999</v>
      </c>
      <c r="K27" s="37">
        <v>39.624777999999999</v>
      </c>
      <c r="L27" s="37" t="e">
        <v>#DIV/0!</v>
      </c>
      <c r="M27" s="37" t="e">
        <v>#DIV/0!</v>
      </c>
      <c r="N27" s="37" t="e">
        <v>#DIV/0!</v>
      </c>
      <c r="O27" s="38">
        <v>6.810324800000001</v>
      </c>
      <c r="Q27" s="25">
        <v>2005</v>
      </c>
      <c r="R27" s="36">
        <v>1286.2364776859504</v>
      </c>
      <c r="S27" s="37">
        <v>1.3195633333333334</v>
      </c>
      <c r="T27" s="37">
        <v>0.10646600000000002</v>
      </c>
      <c r="U27" s="37">
        <v>3.7429333333333328E-2</v>
      </c>
      <c r="V27" s="37">
        <v>6.760976666666668</v>
      </c>
      <c r="W27" s="37">
        <v>5.230996666666667</v>
      </c>
      <c r="X27" s="37">
        <v>10.930370666666665</v>
      </c>
      <c r="Y27" s="37">
        <v>8.5287833333333332</v>
      </c>
      <c r="Z27" s="37">
        <v>4.1992753333333335</v>
      </c>
      <c r="AA27" s="37">
        <v>7.5846786666666652</v>
      </c>
      <c r="AB27" s="37">
        <v>97.072024000000027</v>
      </c>
      <c r="AC27" s="37">
        <v>13.445831333333331</v>
      </c>
      <c r="AD27" s="37" t="e">
        <v>#DIV/0!</v>
      </c>
      <c r="AE27" s="38" t="e">
        <v>#DIV/0!</v>
      </c>
      <c r="AG27" s="25">
        <v>2005</v>
      </c>
      <c r="AH27" s="36">
        <v>1284.5177777777778</v>
      </c>
      <c r="AI27" s="37">
        <v>0.59272450972903001</v>
      </c>
      <c r="AJ27" s="37">
        <v>4.9870760463333323E-2</v>
      </c>
      <c r="AK27" s="37">
        <v>6.7265502222222219E-3</v>
      </c>
      <c r="AL27" s="37">
        <v>5.1937271877777782</v>
      </c>
      <c r="AM27" s="37">
        <v>1.8039517555555555</v>
      </c>
      <c r="AN27" s="37">
        <v>9.2178011166666671</v>
      </c>
      <c r="AO27" s="37">
        <v>10.547261325555555</v>
      </c>
      <c r="AP27" s="37">
        <v>2.6128550133333333</v>
      </c>
      <c r="AQ27" s="37">
        <v>15.667258385344148</v>
      </c>
      <c r="AR27" s="37">
        <v>57.410943900541419</v>
      </c>
      <c r="AS27" s="37" t="e">
        <v>#DIV/0!</v>
      </c>
      <c r="AT27" s="37">
        <v>1.1310361108083204E-4</v>
      </c>
      <c r="AU27" s="38" t="e">
        <v>#DIV/0!</v>
      </c>
    </row>
    <row r="28" spans="1:47" x14ac:dyDescent="0.2">
      <c r="A28" s="26">
        <v>2009</v>
      </c>
      <c r="B28" s="39">
        <v>2766.6460000000002</v>
      </c>
      <c r="C28" s="40">
        <v>11.055374</v>
      </c>
      <c r="D28" s="40">
        <v>0.67057316</v>
      </c>
      <c r="E28" s="40" t="e">
        <v>#DIV/0!</v>
      </c>
      <c r="F28" s="40">
        <v>43.880024000000006</v>
      </c>
      <c r="G28" s="40">
        <v>10.2884116</v>
      </c>
      <c r="H28" s="40">
        <v>78.244677999999993</v>
      </c>
      <c r="I28" s="40">
        <v>157.26139999999998</v>
      </c>
      <c r="J28" s="40">
        <v>20.553964000000001</v>
      </c>
      <c r="K28" s="40">
        <v>66.746389999999991</v>
      </c>
      <c r="L28" s="40" t="e">
        <v>#DIV/0!</v>
      </c>
      <c r="M28" s="40" t="e">
        <v>#DIV/0!</v>
      </c>
      <c r="N28" s="40" t="e">
        <v>#DIV/0!</v>
      </c>
      <c r="O28" s="41">
        <v>14.239668599999998</v>
      </c>
      <c r="Q28" s="25">
        <v>2006</v>
      </c>
      <c r="R28" s="36">
        <v>837.80703471074389</v>
      </c>
      <c r="S28" s="37">
        <v>0.78478533333333345</v>
      </c>
      <c r="T28" s="37">
        <v>6.0640000000000006E-2</v>
      </c>
      <c r="U28" s="37">
        <v>9.9333333333333322E-3</v>
      </c>
      <c r="V28" s="37">
        <v>4.6016999999999992</v>
      </c>
      <c r="W28" s="37">
        <v>3.2060406666666665</v>
      </c>
      <c r="X28" s="37">
        <v>7.0044913333333332</v>
      </c>
      <c r="Y28" s="37">
        <v>5.3822846666666662</v>
      </c>
      <c r="Z28" s="37">
        <v>2.575997333333333</v>
      </c>
      <c r="AA28" s="37">
        <v>4.8188346666666666</v>
      </c>
      <c r="AB28" s="37">
        <v>59.619241333333335</v>
      </c>
      <c r="AC28" s="37">
        <v>8.2724286666666664</v>
      </c>
      <c r="AD28" s="37" t="e">
        <v>#DIV/0!</v>
      </c>
      <c r="AE28" s="38" t="e">
        <v>#DIV/0!</v>
      </c>
      <c r="AG28" s="25">
        <v>2006</v>
      </c>
      <c r="AH28" s="36">
        <v>1012.2505555555557</v>
      </c>
      <c r="AI28" s="37">
        <v>1.1632536816557766</v>
      </c>
      <c r="AJ28" s="37">
        <v>4.015265853646667E-2</v>
      </c>
      <c r="AK28" s="37">
        <v>5.0612527777777784E-3</v>
      </c>
      <c r="AL28" s="37">
        <v>3.7643397311111113</v>
      </c>
      <c r="AM28" s="37">
        <v>1.6998518944444443</v>
      </c>
      <c r="AN28" s="37">
        <v>6.9324195688888892</v>
      </c>
      <c r="AO28" s="37">
        <v>8.2645231399999997</v>
      </c>
      <c r="AP28" s="37">
        <v>2.0780340322222219</v>
      </c>
      <c r="AQ28" s="37">
        <v>11.711200684988922</v>
      </c>
      <c r="AR28" s="37">
        <v>45.086518463198608</v>
      </c>
      <c r="AS28" s="37" t="e">
        <v>#DIV/0!</v>
      </c>
      <c r="AT28" s="37">
        <v>8.3665955575346139E-5</v>
      </c>
      <c r="AU28" s="38" t="e">
        <v>#DIV/0!</v>
      </c>
    </row>
    <row r="29" spans="1:47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Q29" s="25">
        <v>2007</v>
      </c>
      <c r="R29" s="36">
        <v>726.38374214876046</v>
      </c>
      <c r="S29" s="37">
        <v>0.48055466666666674</v>
      </c>
      <c r="T29" s="37">
        <v>2.7522000000000001E-2</v>
      </c>
      <c r="U29" s="37">
        <v>1.3266E-2</v>
      </c>
      <c r="V29" s="37">
        <v>4.011126</v>
      </c>
      <c r="W29" s="37">
        <v>2.9668839999999999</v>
      </c>
      <c r="X29" s="37">
        <v>6.118938</v>
      </c>
      <c r="Y29" s="37">
        <v>4.5148953333333335</v>
      </c>
      <c r="Z29" s="37">
        <v>2.1155339999999994</v>
      </c>
      <c r="AA29" s="37">
        <v>4.752635333333334</v>
      </c>
      <c r="AB29" s="37">
        <v>49.806378666666667</v>
      </c>
      <c r="AC29" s="37">
        <v>6.5949700000000009</v>
      </c>
      <c r="AD29" s="37" t="e">
        <v>#DIV/0!</v>
      </c>
      <c r="AE29" s="38" t="e">
        <v>#DIV/0!</v>
      </c>
      <c r="AG29" s="25">
        <v>2007</v>
      </c>
      <c r="AH29" s="36">
        <v>1047.6358888888888</v>
      </c>
      <c r="AI29" s="37">
        <v>0.62630482114743657</v>
      </c>
      <c r="AJ29" s="37">
        <v>4.0673939568166666E-2</v>
      </c>
      <c r="AK29" s="37">
        <v>6.0647016666666659E-3</v>
      </c>
      <c r="AL29" s="37">
        <v>3.3970912522222219</v>
      </c>
      <c r="AM29" s="37">
        <v>1.5022164600000003</v>
      </c>
      <c r="AN29" s="37">
        <v>7.3094873733333321</v>
      </c>
      <c r="AO29" s="37">
        <v>8.4142911722222227</v>
      </c>
      <c r="AP29" s="37">
        <v>2.1940913188888889</v>
      </c>
      <c r="AQ29" s="37">
        <v>12.366084261504003</v>
      </c>
      <c r="AR29" s="37">
        <v>49.46475720998383</v>
      </c>
      <c r="AS29" s="37" t="e">
        <v>#DIV/0!</v>
      </c>
      <c r="AT29" s="37">
        <v>7.3718501027817163E-5</v>
      </c>
      <c r="AU29" s="38" t="e">
        <v>#DIV/0!</v>
      </c>
    </row>
    <row r="30" spans="1:47" x14ac:dyDescent="0.2">
      <c r="Q30" s="25">
        <v>2008</v>
      </c>
      <c r="R30" s="36">
        <v>811.42245772409422</v>
      </c>
      <c r="S30" s="37">
        <v>0.42379307692307688</v>
      </c>
      <c r="T30" s="37">
        <v>3.0680000000000002E-2</v>
      </c>
      <c r="U30" s="37">
        <v>2.7191538461538458E-2</v>
      </c>
      <c r="V30" s="37">
        <v>4.5232800000000006</v>
      </c>
      <c r="W30" s="37">
        <v>3.1914384615384614</v>
      </c>
      <c r="X30" s="37">
        <v>6.8652753846153853</v>
      </c>
      <c r="Y30" s="37">
        <v>4.3814892307692306</v>
      </c>
      <c r="Z30" s="37">
        <v>2.2103515384615382</v>
      </c>
      <c r="AA30" s="37">
        <v>4.9416153846153845</v>
      </c>
      <c r="AB30" s="37">
        <v>55.90847461538462</v>
      </c>
      <c r="AC30" s="37">
        <v>5.4111515384615387</v>
      </c>
      <c r="AD30" s="37" t="e">
        <v>#DIV/0!</v>
      </c>
      <c r="AE30" s="38" t="e">
        <v>#DIV/0!</v>
      </c>
      <c r="AG30" s="25">
        <v>2008</v>
      </c>
      <c r="AH30" s="36">
        <v>1129.9322222222224</v>
      </c>
      <c r="AI30" s="37">
        <v>0.35106409769369995</v>
      </c>
      <c r="AJ30" s="37">
        <v>4.3005787722857139E-2</v>
      </c>
      <c r="AK30" s="37">
        <v>7.2712200000000001E-3</v>
      </c>
      <c r="AL30" s="37">
        <v>3.2071756857142857</v>
      </c>
      <c r="AM30" s="37">
        <v>1.1274998428571428</v>
      </c>
      <c r="AN30" s="37">
        <v>7.2449376714285725</v>
      </c>
      <c r="AO30" s="37">
        <v>8.6401635857142853</v>
      </c>
      <c r="AP30" s="37">
        <v>1.9960836428571425</v>
      </c>
      <c r="AQ30" s="37">
        <v>12.539250879145808</v>
      </c>
      <c r="AR30" s="37">
        <v>53.755984808638395</v>
      </c>
      <c r="AS30" s="37" t="e">
        <v>#DIV/0!</v>
      </c>
      <c r="AT30" s="37">
        <v>8.8092093857982987E-5</v>
      </c>
      <c r="AU30" s="38" t="e">
        <v>#DIV/0!</v>
      </c>
    </row>
    <row r="31" spans="1:47" x14ac:dyDescent="0.2">
      <c r="Q31" s="26">
        <v>2009</v>
      </c>
      <c r="R31" s="39">
        <v>1376.3239276859504</v>
      </c>
      <c r="S31" s="40">
        <v>1.0718833333333333</v>
      </c>
      <c r="T31" s="40">
        <v>5.2461666666666663E-2</v>
      </c>
      <c r="U31" s="40">
        <v>4.0308333333333335E-2</v>
      </c>
      <c r="V31" s="40">
        <v>7.6993341666666675</v>
      </c>
      <c r="W31" s="40">
        <v>5.546218333333333</v>
      </c>
      <c r="X31" s="40">
        <v>11.960739166666665</v>
      </c>
      <c r="Y31" s="40">
        <v>8.2142549999999996</v>
      </c>
      <c r="Z31" s="40">
        <v>4.2711883333333338</v>
      </c>
      <c r="AA31" s="40">
        <v>6.5616291666666653</v>
      </c>
      <c r="AB31" s="40">
        <v>100.3495125</v>
      </c>
      <c r="AC31" s="40">
        <v>15.993353333333333</v>
      </c>
      <c r="AD31" s="40" t="e">
        <v>#DIV/0!</v>
      </c>
      <c r="AE31" s="41" t="e">
        <v>#DIV/0!</v>
      </c>
      <c r="AG31" s="26">
        <v>2009</v>
      </c>
      <c r="AH31" s="39">
        <v>1106.6127777777779</v>
      </c>
      <c r="AI31" s="40">
        <v>0.20105235742079999</v>
      </c>
      <c r="AJ31" s="40">
        <v>4.4058791358214285E-2</v>
      </c>
      <c r="AK31" s="40">
        <v>5.6740964285714292E-3</v>
      </c>
      <c r="AL31" s="40">
        <v>3.5696536928571425</v>
      </c>
      <c r="AM31" s="40">
        <v>1.3228790571428573</v>
      </c>
      <c r="AN31" s="40">
        <v>7.490647157142857</v>
      </c>
      <c r="AO31" s="40">
        <v>8.6382774642857143</v>
      </c>
      <c r="AP31" s="40">
        <v>2.0000221928571427</v>
      </c>
      <c r="AQ31" s="40">
        <v>11.930428148415974</v>
      </c>
      <c r="AR31" s="40">
        <v>55.562077048174615</v>
      </c>
      <c r="AS31" s="40" t="e">
        <v>#DIV/0!</v>
      </c>
      <c r="AT31" s="40">
        <v>7.1265068399508554E-5</v>
      </c>
      <c r="AU31" s="41" t="e">
        <v>#DIV/0!</v>
      </c>
    </row>
    <row r="33" spans="1:47" x14ac:dyDescent="0.2">
      <c r="A33" s="31" t="s">
        <v>27</v>
      </c>
      <c r="B33" s="32" t="s">
        <v>79</v>
      </c>
      <c r="Q33" s="31" t="s">
        <v>27</v>
      </c>
      <c r="R33" s="32" t="s">
        <v>52</v>
      </c>
      <c r="AG33" s="31" t="s">
        <v>27</v>
      </c>
      <c r="AH33" s="32" t="s">
        <v>68</v>
      </c>
    </row>
    <row r="35" spans="1:47" x14ac:dyDescent="0.2">
      <c r="A35" s="23"/>
      <c r="B35" s="20" t="s">
        <v>103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Q35" s="23"/>
      <c r="R35" s="20" t="s">
        <v>103</v>
      </c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2"/>
      <c r="AG35" s="23"/>
      <c r="AH35" s="20" t="s">
        <v>103</v>
      </c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2"/>
    </row>
    <row r="36" spans="1:47" s="46" customFormat="1" ht="38.25" x14ac:dyDescent="0.2">
      <c r="A36" s="42" t="s">
        <v>87</v>
      </c>
      <c r="B36" s="43" t="s">
        <v>104</v>
      </c>
      <c r="C36" s="44" t="s">
        <v>105</v>
      </c>
      <c r="D36" s="44" t="s">
        <v>106</v>
      </c>
      <c r="E36" s="44" t="s">
        <v>107</v>
      </c>
      <c r="F36" s="44" t="s">
        <v>108</v>
      </c>
      <c r="G36" s="44" t="s">
        <v>109</v>
      </c>
      <c r="H36" s="44" t="s">
        <v>110</v>
      </c>
      <c r="I36" s="44" t="s">
        <v>111</v>
      </c>
      <c r="J36" s="44" t="s">
        <v>112</v>
      </c>
      <c r="K36" s="44" t="s">
        <v>134</v>
      </c>
      <c r="L36" s="44" t="s">
        <v>113</v>
      </c>
      <c r="M36" s="44" t="s">
        <v>114</v>
      </c>
      <c r="N36" s="44" t="s">
        <v>115</v>
      </c>
      <c r="O36" s="45" t="s">
        <v>116</v>
      </c>
      <c r="Q36" s="42" t="s">
        <v>87</v>
      </c>
      <c r="R36" s="43" t="s">
        <v>104</v>
      </c>
      <c r="S36" s="44" t="s">
        <v>105</v>
      </c>
      <c r="T36" s="44" t="s">
        <v>106</v>
      </c>
      <c r="U36" s="44" t="s">
        <v>107</v>
      </c>
      <c r="V36" s="44" t="s">
        <v>108</v>
      </c>
      <c r="W36" s="44" t="s">
        <v>109</v>
      </c>
      <c r="X36" s="44" t="s">
        <v>110</v>
      </c>
      <c r="Y36" s="44" t="s">
        <v>111</v>
      </c>
      <c r="Z36" s="44" t="s">
        <v>112</v>
      </c>
      <c r="AA36" s="44" t="s">
        <v>134</v>
      </c>
      <c r="AB36" s="44" t="s">
        <v>113</v>
      </c>
      <c r="AC36" s="44" t="s">
        <v>114</v>
      </c>
      <c r="AD36" s="44" t="s">
        <v>115</v>
      </c>
      <c r="AE36" s="45" t="s">
        <v>116</v>
      </c>
      <c r="AG36" s="42" t="s">
        <v>87</v>
      </c>
      <c r="AH36" s="43" t="s">
        <v>104</v>
      </c>
      <c r="AI36" s="44" t="s">
        <v>105</v>
      </c>
      <c r="AJ36" s="44" t="s">
        <v>106</v>
      </c>
      <c r="AK36" s="44" t="s">
        <v>107</v>
      </c>
      <c r="AL36" s="44" t="s">
        <v>108</v>
      </c>
      <c r="AM36" s="44" t="s">
        <v>109</v>
      </c>
      <c r="AN36" s="44" t="s">
        <v>110</v>
      </c>
      <c r="AO36" s="44" t="s">
        <v>111</v>
      </c>
      <c r="AP36" s="44" t="s">
        <v>112</v>
      </c>
      <c r="AQ36" s="44" t="s">
        <v>134</v>
      </c>
      <c r="AR36" s="44" t="s">
        <v>113</v>
      </c>
      <c r="AS36" s="44" t="s">
        <v>114</v>
      </c>
      <c r="AT36" s="44" t="s">
        <v>115</v>
      </c>
      <c r="AU36" s="45" t="s">
        <v>116</v>
      </c>
    </row>
    <row r="37" spans="1:47" x14ac:dyDescent="0.2">
      <c r="A37" s="24">
        <v>2003</v>
      </c>
      <c r="B37" s="33">
        <v>668.61349228833001</v>
      </c>
      <c r="C37" s="34">
        <v>10.029747671768108</v>
      </c>
      <c r="D37" s="34" t="e">
        <v>#DIV/0!</v>
      </c>
      <c r="E37" s="34" t="e">
        <v>#DIV/0!</v>
      </c>
      <c r="F37" s="34">
        <v>9.8882152463839592</v>
      </c>
      <c r="G37" s="34">
        <v>2.509137158155609</v>
      </c>
      <c r="H37" s="34">
        <v>20.939017900329059</v>
      </c>
      <c r="I37" s="34">
        <v>24.252224942195042</v>
      </c>
      <c r="J37" s="34">
        <v>4.0527420938705045</v>
      </c>
      <c r="K37" s="34">
        <v>12.282833789506807</v>
      </c>
      <c r="L37" s="34">
        <v>48.422513111155176</v>
      </c>
      <c r="M37" s="34" t="e">
        <v>#DIV/0!</v>
      </c>
      <c r="N37" s="34" t="e">
        <v>#DIV/0!</v>
      </c>
      <c r="O37" s="35">
        <v>8.7067842514156712</v>
      </c>
      <c r="Q37" s="24">
        <v>2000</v>
      </c>
      <c r="R37" s="33">
        <v>226.71195986974325</v>
      </c>
      <c r="S37" s="34">
        <v>0.45953500158276339</v>
      </c>
      <c r="T37" s="34">
        <v>1.2801433921227746E-2</v>
      </c>
      <c r="U37" s="34">
        <v>1.5823824019288349E-2</v>
      </c>
      <c r="V37" s="34">
        <v>0.87776378277509826</v>
      </c>
      <c r="W37" s="34">
        <v>0.50985405988617771</v>
      </c>
      <c r="X37" s="34">
        <v>1.0135544404771724</v>
      </c>
      <c r="Y37" s="34">
        <v>1.3347658554383071</v>
      </c>
      <c r="Z37" s="34">
        <v>0.49420582096180121</v>
      </c>
      <c r="AA37" s="34">
        <v>3.1435378822476152</v>
      </c>
      <c r="AB37" s="34">
        <v>10.024920894188885</v>
      </c>
      <c r="AC37" s="34">
        <v>6.6097027579784982</v>
      </c>
      <c r="AD37" s="34" t="e">
        <v>#DIV/0!</v>
      </c>
      <c r="AE37" s="35" t="e">
        <v>#DIV/0!</v>
      </c>
      <c r="AG37" s="24">
        <v>2000</v>
      </c>
      <c r="AH37" s="33">
        <v>36.732835833366963</v>
      </c>
      <c r="AI37" s="34">
        <v>0.7220471473648663</v>
      </c>
      <c r="AJ37" s="34">
        <v>9.0413666777545889E-3</v>
      </c>
      <c r="AK37" s="34">
        <v>8.5958876368655047E-3</v>
      </c>
      <c r="AL37" s="34">
        <v>0.12253276361237926</v>
      </c>
      <c r="AM37" s="34">
        <v>0.35636199165445148</v>
      </c>
      <c r="AN37" s="34">
        <v>0.69132591235625429</v>
      </c>
      <c r="AO37" s="34">
        <v>2.3727898167220705</v>
      </c>
      <c r="AP37" s="34">
        <v>0.30380914628284567</v>
      </c>
      <c r="AQ37" s="34">
        <v>0.78359052650351013</v>
      </c>
      <c r="AR37" s="34">
        <v>6.5612781524587893</v>
      </c>
      <c r="AS37" s="34" t="e">
        <v>#DIV/0!</v>
      </c>
      <c r="AT37" s="34">
        <v>7.3429720151690984E-5</v>
      </c>
      <c r="AU37" s="35" t="e">
        <v>#DIV/0!</v>
      </c>
    </row>
    <row r="38" spans="1:47" x14ac:dyDescent="0.2">
      <c r="A38" s="25">
        <v>2004</v>
      </c>
      <c r="B38" s="36">
        <v>526.41015903001062</v>
      </c>
      <c r="C38" s="37">
        <v>6.2671189108417273</v>
      </c>
      <c r="D38" s="37">
        <v>0.14276703773475871</v>
      </c>
      <c r="E38" s="37" t="e">
        <v>#DIV/0!</v>
      </c>
      <c r="F38" s="37">
        <v>3.7335290311941365</v>
      </c>
      <c r="G38" s="37">
        <v>1.841062686224102</v>
      </c>
      <c r="H38" s="37">
        <v>12.075343320269191</v>
      </c>
      <c r="I38" s="37">
        <v>13.323166561629396</v>
      </c>
      <c r="J38" s="37">
        <v>1.8891148678759719</v>
      </c>
      <c r="K38" s="37">
        <v>12.130994028012282</v>
      </c>
      <c r="L38" s="37">
        <v>43.082045641693931</v>
      </c>
      <c r="M38" s="37" t="e">
        <v>#DIV/0!</v>
      </c>
      <c r="N38" s="37" t="e">
        <v>#DIV/0!</v>
      </c>
      <c r="O38" s="38">
        <v>3.5323430806162035</v>
      </c>
      <c r="Q38" s="25">
        <v>2001</v>
      </c>
      <c r="R38" s="36">
        <v>347.72798025105669</v>
      </c>
      <c r="S38" s="37">
        <v>0.61297322268971532</v>
      </c>
      <c r="T38" s="37">
        <v>2.6218627144468445E-2</v>
      </c>
      <c r="U38" s="37">
        <v>1.3207728610739451E-2</v>
      </c>
      <c r="V38" s="37">
        <v>1.5128256317890054</v>
      </c>
      <c r="W38" s="37">
        <v>0.72135631606732198</v>
      </c>
      <c r="X38" s="37">
        <v>1.5649480781851433</v>
      </c>
      <c r="Y38" s="37">
        <v>1.7195460945248324</v>
      </c>
      <c r="Z38" s="37">
        <v>0.71960036719299059</v>
      </c>
      <c r="AA38" s="37">
        <v>4.7801377133847387</v>
      </c>
      <c r="AB38" s="37">
        <v>13.349368558558513</v>
      </c>
      <c r="AC38" s="37">
        <v>9.4326376504518006</v>
      </c>
      <c r="AD38" s="37" t="e">
        <v>#DIV/0!</v>
      </c>
      <c r="AE38" s="38" t="e">
        <v>#DIV/0!</v>
      </c>
      <c r="AG38" s="25">
        <v>2001</v>
      </c>
      <c r="AH38" s="36">
        <v>31.286673749022839</v>
      </c>
      <c r="AI38" s="37">
        <v>0.3153672411203593</v>
      </c>
      <c r="AJ38" s="37">
        <v>9.0343578174559985E-3</v>
      </c>
      <c r="AK38" s="37">
        <v>1.972679989644811E-2</v>
      </c>
      <c r="AL38" s="37">
        <v>0.16179237758668055</v>
      </c>
      <c r="AM38" s="37">
        <v>0.37394036640173156</v>
      </c>
      <c r="AN38" s="37">
        <v>0.73428572580335916</v>
      </c>
      <c r="AO38" s="37">
        <v>1.9277666484492622</v>
      </c>
      <c r="AP38" s="37">
        <v>0.32541615453737061</v>
      </c>
      <c r="AQ38" s="37">
        <v>0.79164914178320023</v>
      </c>
      <c r="AR38" s="37">
        <v>7.5435211025545472</v>
      </c>
      <c r="AS38" s="37" t="e">
        <v>#DIV/0!</v>
      </c>
      <c r="AT38" s="37">
        <v>9.1016544591207563E-5</v>
      </c>
      <c r="AU38" s="38" t="e">
        <v>#DIV/0!</v>
      </c>
    </row>
    <row r="39" spans="1:47" x14ac:dyDescent="0.2">
      <c r="A39" s="25">
        <v>2005</v>
      </c>
      <c r="B39" s="36">
        <v>572.40303630396716</v>
      </c>
      <c r="C39" s="37">
        <v>4.3624658515477224</v>
      </c>
      <c r="D39" s="37">
        <v>0.28746631695434</v>
      </c>
      <c r="E39" s="37" t="e">
        <v>#DIV/0!</v>
      </c>
      <c r="F39" s="37">
        <v>7.5021422351818874</v>
      </c>
      <c r="G39" s="37">
        <v>1.4026678956642908</v>
      </c>
      <c r="H39" s="37">
        <v>14.381625464812741</v>
      </c>
      <c r="I39" s="37">
        <v>23.227792862208862</v>
      </c>
      <c r="J39" s="37">
        <v>3.3407374291359719</v>
      </c>
      <c r="K39" s="37">
        <v>17.663949896207576</v>
      </c>
      <c r="L39" s="37">
        <v>39.782597457217392</v>
      </c>
      <c r="M39" s="37" t="e">
        <v>#DIV/0!</v>
      </c>
      <c r="N39" s="37" t="e">
        <v>#DIV/0!</v>
      </c>
      <c r="O39" s="38">
        <v>4.9221859080716213</v>
      </c>
      <c r="Q39" s="25">
        <v>2002</v>
      </c>
      <c r="R39" s="36">
        <v>343.04144091587921</v>
      </c>
      <c r="S39" s="37">
        <v>1.4873734692124347</v>
      </c>
      <c r="T39" s="37">
        <v>2.2423077214295144E-2</v>
      </c>
      <c r="U39" s="37">
        <v>9.0231169841629745E-3</v>
      </c>
      <c r="V39" s="37">
        <v>0.97989779611962602</v>
      </c>
      <c r="W39" s="37">
        <v>0.67782936076926803</v>
      </c>
      <c r="X39" s="37">
        <v>1.4779779069162089</v>
      </c>
      <c r="Y39" s="37">
        <v>2.2321024980236732</v>
      </c>
      <c r="Z39" s="37">
        <v>0.82887659478270304</v>
      </c>
      <c r="AA39" s="37">
        <v>5.6688087987759541</v>
      </c>
      <c r="AB39" s="37">
        <v>13.57856657160209</v>
      </c>
      <c r="AC39" s="37">
        <v>18.207938314750113</v>
      </c>
      <c r="AD39" s="37" t="e">
        <v>#DIV/0!</v>
      </c>
      <c r="AE39" s="38" t="e">
        <v>#DIV/0!</v>
      </c>
      <c r="AG39" s="25">
        <v>2002</v>
      </c>
      <c r="AH39" s="36">
        <v>39.766474196589265</v>
      </c>
      <c r="AI39" s="37">
        <v>0.34314871854680462</v>
      </c>
      <c r="AJ39" s="37">
        <v>3.013634289777477E-3</v>
      </c>
      <c r="AK39" s="37">
        <v>1.0206357727579754E-2</v>
      </c>
      <c r="AL39" s="37">
        <v>0.20255118455188004</v>
      </c>
      <c r="AM39" s="37">
        <v>0.25357893537379955</v>
      </c>
      <c r="AN39" s="37">
        <v>0.56826420503658803</v>
      </c>
      <c r="AO39" s="37">
        <v>1.6302113168528165</v>
      </c>
      <c r="AP39" s="37">
        <v>0.28174376683996755</v>
      </c>
      <c r="AQ39" s="37">
        <v>0.6435214777159155</v>
      </c>
      <c r="AR39" s="37">
        <v>5.5846811471818114</v>
      </c>
      <c r="AS39" s="37" t="e">
        <v>#DIV/0!</v>
      </c>
      <c r="AT39" s="37">
        <v>7.4566760933732451E-5</v>
      </c>
      <c r="AU39" s="38" t="e">
        <v>#DIV/0!</v>
      </c>
    </row>
    <row r="40" spans="1:47" x14ac:dyDescent="0.2">
      <c r="A40" s="25">
        <v>2006</v>
      </c>
      <c r="B40" s="36">
        <v>685.7955611331995</v>
      </c>
      <c r="C40" s="37">
        <v>5.051367708222199</v>
      </c>
      <c r="D40" s="37">
        <v>0.28061136893234223</v>
      </c>
      <c r="E40" s="37" t="e">
        <v>#DIV/0!</v>
      </c>
      <c r="F40" s="37">
        <v>6.8565151335281103</v>
      </c>
      <c r="G40" s="37">
        <v>1.9589653521502663</v>
      </c>
      <c r="H40" s="37">
        <v>18.587573797610837</v>
      </c>
      <c r="I40" s="37">
        <v>29.985368952584718</v>
      </c>
      <c r="J40" s="37">
        <v>3.9392919060677865</v>
      </c>
      <c r="K40" s="37">
        <v>14.687986761727434</v>
      </c>
      <c r="L40" s="37">
        <v>31.014882938889183</v>
      </c>
      <c r="M40" s="37" t="e">
        <v>#DIV/0!</v>
      </c>
      <c r="N40" s="37" t="e">
        <v>#DIV/0!</v>
      </c>
      <c r="O40" s="38">
        <v>3.7671140411951987</v>
      </c>
      <c r="Q40" s="25">
        <v>2003</v>
      </c>
      <c r="R40" s="36">
        <v>345.70245940504009</v>
      </c>
      <c r="S40" s="37">
        <v>0.49516128624556632</v>
      </c>
      <c r="T40" s="37">
        <v>2.5745934471643899E-2</v>
      </c>
      <c r="U40" s="37">
        <v>1.4205552755556902E-2</v>
      </c>
      <c r="V40" s="37">
        <v>1.0590720970264536</v>
      </c>
      <c r="W40" s="37">
        <v>0.49301340012768319</v>
      </c>
      <c r="X40" s="37">
        <v>1.3580509635195397</v>
      </c>
      <c r="Y40" s="37">
        <v>1.9868657613236038</v>
      </c>
      <c r="Z40" s="37">
        <v>0.62615331808518782</v>
      </c>
      <c r="AA40" s="37">
        <v>5.8437891436923328</v>
      </c>
      <c r="AB40" s="37">
        <v>11.770927105428417</v>
      </c>
      <c r="AC40" s="37">
        <v>20.539039385807921</v>
      </c>
      <c r="AD40" s="37" t="e">
        <v>#DIV/0!</v>
      </c>
      <c r="AE40" s="38" t="e">
        <v>#DIV/0!</v>
      </c>
      <c r="AG40" s="25">
        <v>2003</v>
      </c>
      <c r="AH40" s="36">
        <v>36.152857636400036</v>
      </c>
      <c r="AI40" s="37">
        <v>0.37594800869533845</v>
      </c>
      <c r="AJ40" s="37">
        <v>8.287879078434042E-3</v>
      </c>
      <c r="AK40" s="37">
        <v>2.5142464918843255E-2</v>
      </c>
      <c r="AL40" s="37">
        <v>0.4904219787291722</v>
      </c>
      <c r="AM40" s="37">
        <v>0.3770527285356049</v>
      </c>
      <c r="AN40" s="37">
        <v>1.1689429760518815</v>
      </c>
      <c r="AO40" s="37">
        <v>3.2915733983697857</v>
      </c>
      <c r="AP40" s="37">
        <v>0.42011915712253356</v>
      </c>
      <c r="AQ40" s="37">
        <v>1.3923919028829752</v>
      </c>
      <c r="AR40" s="37">
        <v>10.371920575351304</v>
      </c>
      <c r="AS40" s="37" t="e">
        <v>#DIV/0!</v>
      </c>
      <c r="AT40" s="37">
        <v>1.5049449510354381E-4</v>
      </c>
      <c r="AU40" s="38" t="e">
        <v>#DIV/0!</v>
      </c>
    </row>
    <row r="41" spans="1:47" x14ac:dyDescent="0.2">
      <c r="A41" s="25">
        <v>2007</v>
      </c>
      <c r="B41" s="36">
        <v>427.98837498231143</v>
      </c>
      <c r="C41" s="37">
        <v>8.819092857577246</v>
      </c>
      <c r="D41" s="37">
        <v>9.5435132567692246E-2</v>
      </c>
      <c r="E41" s="37" t="e">
        <v>#DIV/0!</v>
      </c>
      <c r="F41" s="37">
        <v>2.2962091940021856</v>
      </c>
      <c r="G41" s="37">
        <v>1.0906814076123303</v>
      </c>
      <c r="H41" s="37">
        <v>8.0543711599553856</v>
      </c>
      <c r="I41" s="37">
        <v>12.527197748931354</v>
      </c>
      <c r="J41" s="37">
        <v>1.810761018380058</v>
      </c>
      <c r="K41" s="37">
        <v>12.108659086363781</v>
      </c>
      <c r="L41" s="37" t="e">
        <v>#DIV/0!</v>
      </c>
      <c r="M41" s="37" t="e">
        <v>#DIV/0!</v>
      </c>
      <c r="N41" s="37" t="e">
        <v>#DIV/0!</v>
      </c>
      <c r="O41" s="38">
        <v>2.0357747265242314</v>
      </c>
      <c r="Q41" s="25">
        <v>2004</v>
      </c>
      <c r="R41" s="36">
        <v>388.60369683417224</v>
      </c>
      <c r="S41" s="37">
        <v>1.8857414917560202</v>
      </c>
      <c r="T41" s="37">
        <v>3.7071082536655975E-2</v>
      </c>
      <c r="U41" s="37">
        <v>1.4048631312631196E-2</v>
      </c>
      <c r="V41" s="37">
        <v>1.3811300230132888</v>
      </c>
      <c r="W41" s="37">
        <v>0.95016915480846775</v>
      </c>
      <c r="X41" s="37">
        <v>2.0302953988060914</v>
      </c>
      <c r="Y41" s="37">
        <v>2.4411745609580451</v>
      </c>
      <c r="Z41" s="37">
        <v>0.9508061704390941</v>
      </c>
      <c r="AA41" s="37">
        <v>6.2078644921498611</v>
      </c>
      <c r="AB41" s="37">
        <v>19.298963547890196</v>
      </c>
      <c r="AC41" s="37">
        <v>23.450911305601011</v>
      </c>
      <c r="AD41" s="37" t="e">
        <v>#DIV/0!</v>
      </c>
      <c r="AE41" s="38" t="e">
        <v>#DIV/0!</v>
      </c>
      <c r="AG41" s="25">
        <v>2004</v>
      </c>
      <c r="AH41" s="36">
        <v>40.788253891629438</v>
      </c>
      <c r="AI41" s="37">
        <v>0.47930751062323368</v>
      </c>
      <c r="AJ41" s="37">
        <v>1.5835835632154916E-3</v>
      </c>
      <c r="AK41" s="37">
        <v>4.9594372517492097E-3</v>
      </c>
      <c r="AL41" s="37">
        <v>0.25025652551073646</v>
      </c>
      <c r="AM41" s="37">
        <v>0.33740444129146513</v>
      </c>
      <c r="AN41" s="37">
        <v>0.98966895293412294</v>
      </c>
      <c r="AO41" s="37">
        <v>2.1821607408055197</v>
      </c>
      <c r="AP41" s="37">
        <v>0.36565297772158395</v>
      </c>
      <c r="AQ41" s="37">
        <v>0.99837397328779265</v>
      </c>
      <c r="AR41" s="37">
        <v>5.7808517193668525</v>
      </c>
      <c r="AS41" s="37" t="e">
        <v>#DIV/0!</v>
      </c>
      <c r="AT41" s="37">
        <v>1.0509552491279981E-4</v>
      </c>
      <c r="AU41" s="38" t="e">
        <v>#DIV/0!</v>
      </c>
    </row>
    <row r="42" spans="1:47" x14ac:dyDescent="0.2">
      <c r="A42" s="25">
        <v>2008</v>
      </c>
      <c r="B42" s="36">
        <v>514.24575032760322</v>
      </c>
      <c r="C42" s="37">
        <v>6.5243628309720787</v>
      </c>
      <c r="D42" s="37">
        <v>0.21950162880669472</v>
      </c>
      <c r="E42" s="37" t="e">
        <v>#DIV/0!</v>
      </c>
      <c r="F42" s="37">
        <v>4.8694754158050895</v>
      </c>
      <c r="G42" s="37">
        <v>1.6348251588049736</v>
      </c>
      <c r="H42" s="37">
        <v>13.171666348801493</v>
      </c>
      <c r="I42" s="37">
        <v>17.561177719644242</v>
      </c>
      <c r="J42" s="37">
        <v>2.5778161633116317</v>
      </c>
      <c r="K42" s="37">
        <v>14.042860235102395</v>
      </c>
      <c r="L42" s="37" t="e">
        <v>#DIV/0!</v>
      </c>
      <c r="M42" s="37" t="e">
        <v>#DIV/0!</v>
      </c>
      <c r="N42" s="37" t="e">
        <v>#DIV/0!</v>
      </c>
      <c r="O42" s="38">
        <v>1.7930991264173561</v>
      </c>
      <c r="Q42" s="25">
        <v>2005</v>
      </c>
      <c r="R42" s="36">
        <v>451.28472502150709</v>
      </c>
      <c r="S42" s="37">
        <v>2.0527913611667783</v>
      </c>
      <c r="T42" s="37">
        <v>4.2979608586930035E-2</v>
      </c>
      <c r="U42" s="37">
        <v>1.8699958161399608E-2</v>
      </c>
      <c r="V42" s="37">
        <v>2.1917553750774572</v>
      </c>
      <c r="W42" s="37">
        <v>1.6182417080261018</v>
      </c>
      <c r="X42" s="37">
        <v>3.5678319946001444</v>
      </c>
      <c r="Y42" s="37">
        <v>3.4020794271144292</v>
      </c>
      <c r="Z42" s="37">
        <v>1.5453857220996718</v>
      </c>
      <c r="AA42" s="37">
        <v>6.1652025963071484</v>
      </c>
      <c r="AB42" s="37">
        <v>33.253706320226151</v>
      </c>
      <c r="AC42" s="37">
        <v>19.791261596478769</v>
      </c>
      <c r="AD42" s="37" t="e">
        <v>#DIV/0!</v>
      </c>
      <c r="AE42" s="38" t="e">
        <v>#DIV/0!</v>
      </c>
      <c r="AG42" s="25">
        <v>2005</v>
      </c>
      <c r="AH42" s="36">
        <v>66.033401462398871</v>
      </c>
      <c r="AI42" s="37">
        <v>0.39124873174510638</v>
      </c>
      <c r="AJ42" s="37">
        <v>2.5637137950772675E-3</v>
      </c>
      <c r="AK42" s="37">
        <v>8.7083815349491434E-4</v>
      </c>
      <c r="AL42" s="37">
        <v>0.1779337560030074</v>
      </c>
      <c r="AM42" s="37">
        <v>0.49626723840029552</v>
      </c>
      <c r="AN42" s="37">
        <v>1.0231736770761608</v>
      </c>
      <c r="AO42" s="37">
        <v>2.7262301497279098</v>
      </c>
      <c r="AP42" s="37">
        <v>0.54121594839930864</v>
      </c>
      <c r="AQ42" s="37">
        <v>0.84640481716933602</v>
      </c>
      <c r="AR42" s="37">
        <v>6.3228381684300352</v>
      </c>
      <c r="AS42" s="37" t="e">
        <v>#DIV/0!</v>
      </c>
      <c r="AT42" s="37">
        <v>1.54660685790141E-4</v>
      </c>
      <c r="AU42" s="38" t="e">
        <v>#DIV/0!</v>
      </c>
    </row>
    <row r="43" spans="1:47" x14ac:dyDescent="0.2">
      <c r="A43" s="26">
        <v>2009</v>
      </c>
      <c r="B43" s="39">
        <v>938.1600682879216</v>
      </c>
      <c r="C43" s="40">
        <v>11.712833817257035</v>
      </c>
      <c r="D43" s="40">
        <v>0.2783237285949457</v>
      </c>
      <c r="E43" s="40" t="e">
        <v>#DIV/0!</v>
      </c>
      <c r="F43" s="40">
        <v>7.6231014965124029</v>
      </c>
      <c r="G43" s="40">
        <v>2.7933633002949714</v>
      </c>
      <c r="H43" s="40">
        <v>21.810166015840366</v>
      </c>
      <c r="I43" s="40">
        <v>44.305085360091638</v>
      </c>
      <c r="J43" s="40">
        <v>4.0513707691261622</v>
      </c>
      <c r="K43" s="40">
        <v>23.513701512115233</v>
      </c>
      <c r="L43" s="40" t="e">
        <v>#DIV/0!</v>
      </c>
      <c r="M43" s="40" t="e">
        <v>#DIV/0!</v>
      </c>
      <c r="N43" s="40" t="e">
        <v>#DIV/0!</v>
      </c>
      <c r="O43" s="41">
        <v>4.6397864857329187</v>
      </c>
      <c r="Q43" s="25">
        <v>2006</v>
      </c>
      <c r="R43" s="36">
        <v>295.56124945107456</v>
      </c>
      <c r="S43" s="37">
        <v>1.5903279340701428</v>
      </c>
      <c r="T43" s="37">
        <v>3.3355739064985922E-2</v>
      </c>
      <c r="U43" s="37">
        <v>2.7489365909297361E-3</v>
      </c>
      <c r="V43" s="37">
        <v>1.4228177314198946</v>
      </c>
      <c r="W43" s="37">
        <v>0.93026182334765106</v>
      </c>
      <c r="X43" s="37">
        <v>1.8773655409865786</v>
      </c>
      <c r="Y43" s="37">
        <v>2.1967161863851867</v>
      </c>
      <c r="Z43" s="37">
        <v>1.0453586270781268</v>
      </c>
      <c r="AA43" s="37">
        <v>4.1837658717098165</v>
      </c>
      <c r="AB43" s="37">
        <v>16.621891526162493</v>
      </c>
      <c r="AC43" s="37">
        <v>11.856996068655517</v>
      </c>
      <c r="AD43" s="37" t="e">
        <v>#DIV/0!</v>
      </c>
      <c r="AE43" s="38" t="e">
        <v>#DIV/0!</v>
      </c>
      <c r="AG43" s="25">
        <v>2006</v>
      </c>
      <c r="AH43" s="36">
        <v>36.54823545367713</v>
      </c>
      <c r="AI43" s="37">
        <v>0.68164089264881067</v>
      </c>
      <c r="AJ43" s="37">
        <v>2.5998972535364461E-3</v>
      </c>
      <c r="AK43" s="37">
        <v>1.8274117726840944E-4</v>
      </c>
      <c r="AL43" s="37">
        <v>0.15445704692324808</v>
      </c>
      <c r="AM43" s="37">
        <v>0.34495570020296429</v>
      </c>
      <c r="AN43" s="37">
        <v>0.91673257210705428</v>
      </c>
      <c r="AO43" s="37">
        <v>2.5298065916765102</v>
      </c>
      <c r="AP43" s="37">
        <v>0.38176652422041546</v>
      </c>
      <c r="AQ43" s="37">
        <v>0.93115776363030756</v>
      </c>
      <c r="AR43" s="37">
        <v>5.6776593948719984</v>
      </c>
      <c r="AS43" s="37" t="e">
        <v>#DIV/0!</v>
      </c>
      <c r="AT43" s="37">
        <v>9.9687961653955519E-5</v>
      </c>
      <c r="AU43" s="38" t="e">
        <v>#DIV/0!</v>
      </c>
    </row>
    <row r="44" spans="1:47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Q44" s="25">
        <v>2007</v>
      </c>
      <c r="R44" s="36">
        <v>282.72596316959982</v>
      </c>
      <c r="S44" s="37">
        <v>0.89585988894044211</v>
      </c>
      <c r="T44" s="37">
        <v>1.3450288472742876E-2</v>
      </c>
      <c r="U44" s="37">
        <v>4.6663656705651117E-3</v>
      </c>
      <c r="V44" s="37">
        <v>1.3137797921689285</v>
      </c>
      <c r="W44" s="37">
        <v>0.72822994378541972</v>
      </c>
      <c r="X44" s="37">
        <v>1.5385201726575735</v>
      </c>
      <c r="Y44" s="37">
        <v>1.872982460881446</v>
      </c>
      <c r="Z44" s="37">
        <v>0.73019352688957206</v>
      </c>
      <c r="AA44" s="37">
        <v>4.5548024252538211</v>
      </c>
      <c r="AB44" s="37">
        <v>12.847663628307696</v>
      </c>
      <c r="AC44" s="37">
        <v>9.4592545749062964</v>
      </c>
      <c r="AD44" s="37" t="e">
        <v>#DIV/0!</v>
      </c>
      <c r="AE44" s="38" t="e">
        <v>#DIV/0!</v>
      </c>
      <c r="AG44" s="25">
        <v>2007</v>
      </c>
      <c r="AH44" s="36">
        <v>39.694463179535568</v>
      </c>
      <c r="AI44" s="37">
        <v>0.43263485411409086</v>
      </c>
      <c r="AJ44" s="37">
        <v>1.5411176857137031E-3</v>
      </c>
      <c r="AK44" s="37">
        <v>1.249293310395926E-3</v>
      </c>
      <c r="AL44" s="37">
        <v>0.28885253538378386</v>
      </c>
      <c r="AM44" s="37">
        <v>0.32148072200329658</v>
      </c>
      <c r="AN44" s="37">
        <v>0.99413510626061607</v>
      </c>
      <c r="AO44" s="37">
        <v>2.4137595192651591</v>
      </c>
      <c r="AP44" s="37">
        <v>0.35390408151810798</v>
      </c>
      <c r="AQ44" s="37">
        <v>1.0712370529679318</v>
      </c>
      <c r="AR44" s="37">
        <v>5.467992413361709</v>
      </c>
      <c r="AS44" s="37" t="e">
        <v>#DIV/0!</v>
      </c>
      <c r="AT44" s="37">
        <v>8.5091834672872935E-5</v>
      </c>
      <c r="AU44" s="38" t="e">
        <v>#DIV/0!</v>
      </c>
    </row>
    <row r="45" spans="1:47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Q45" s="25">
        <v>2008</v>
      </c>
      <c r="R45" s="36">
        <v>355.08042869672715</v>
      </c>
      <c r="S45" s="37">
        <v>0.69594792809740946</v>
      </c>
      <c r="T45" s="37">
        <v>1.4102534051250023E-2</v>
      </c>
      <c r="U45" s="37">
        <v>1.6091145000772862E-2</v>
      </c>
      <c r="V45" s="37">
        <v>1.6335246016410849</v>
      </c>
      <c r="W45" s="37">
        <v>0.91072566334806204</v>
      </c>
      <c r="X45" s="37">
        <v>2.0108797854778828</v>
      </c>
      <c r="Y45" s="37">
        <v>1.9962003138941313</v>
      </c>
      <c r="Z45" s="37">
        <v>0.72490316616366324</v>
      </c>
      <c r="AA45" s="37">
        <v>5.0885683656155773</v>
      </c>
      <c r="AB45" s="37">
        <v>16.533006088635517</v>
      </c>
      <c r="AC45" s="37">
        <v>8.9117282965060944</v>
      </c>
      <c r="AD45" s="37" t="e">
        <v>#DIV/0!</v>
      </c>
      <c r="AE45" s="38" t="e">
        <v>#DIV/0!</v>
      </c>
      <c r="AG45" s="25">
        <v>2008</v>
      </c>
      <c r="AH45" s="36">
        <v>72.642468428901054</v>
      </c>
      <c r="AI45" s="37">
        <v>0.31560030101310849</v>
      </c>
      <c r="AJ45" s="37">
        <v>2.5553513833513402E-3</v>
      </c>
      <c r="AK45" s="37">
        <v>1.3566202001420039E-3</v>
      </c>
      <c r="AL45" s="37">
        <v>0.34714205091617545</v>
      </c>
      <c r="AM45" s="37">
        <v>0.33317597766706747</v>
      </c>
      <c r="AN45" s="37">
        <v>1.2857511003966233</v>
      </c>
      <c r="AO45" s="37">
        <v>2.893119840689506</v>
      </c>
      <c r="AP45" s="37">
        <v>0.23129641219789857</v>
      </c>
      <c r="AQ45" s="37">
        <v>1.2697670852482867</v>
      </c>
      <c r="AR45" s="37">
        <v>7.1871896036387186</v>
      </c>
      <c r="AS45" s="37" t="e">
        <v>#DIV/0!</v>
      </c>
      <c r="AT45" s="37">
        <v>1.2007509618252312E-4</v>
      </c>
      <c r="AU45" s="38" t="e">
        <v>#DIV/0!</v>
      </c>
    </row>
    <row r="46" spans="1:47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Q46" s="26">
        <v>2009</v>
      </c>
      <c r="R46" s="39">
        <v>276.61190555499019</v>
      </c>
      <c r="S46" s="40">
        <v>1.8897037111113153</v>
      </c>
      <c r="T46" s="40">
        <v>1.6759166193911667E-2</v>
      </c>
      <c r="U46" s="40">
        <v>2.2538878262534111E-2</v>
      </c>
      <c r="V46" s="40">
        <v>1.1894438210774108</v>
      </c>
      <c r="W46" s="40">
        <v>1.0666559893494927</v>
      </c>
      <c r="X46" s="40">
        <v>2.7323736803155452</v>
      </c>
      <c r="Y46" s="40">
        <v>2.6879473457995595</v>
      </c>
      <c r="Z46" s="40">
        <v>1.1201503336592662</v>
      </c>
      <c r="AA46" s="40">
        <v>4.6925209793311433</v>
      </c>
      <c r="AB46" s="40">
        <v>19.089799128874631</v>
      </c>
      <c r="AC46" s="40">
        <v>24.62607266684137</v>
      </c>
      <c r="AD46" s="40" t="e">
        <v>#DIV/0!</v>
      </c>
      <c r="AE46" s="41" t="e">
        <v>#DIV/0!</v>
      </c>
      <c r="AG46" s="26">
        <v>2009</v>
      </c>
      <c r="AH46" s="39">
        <v>94.277892660178324</v>
      </c>
      <c r="AI46" s="40">
        <v>0.19306073955044442</v>
      </c>
      <c r="AJ46" s="40">
        <v>3.3999263204576953E-3</v>
      </c>
      <c r="AK46" s="40">
        <v>4.3785835238802095E-4</v>
      </c>
      <c r="AL46" s="40">
        <v>0.42300355556062014</v>
      </c>
      <c r="AM46" s="40">
        <v>0.31373150725470017</v>
      </c>
      <c r="AN46" s="40">
        <v>1.4807908508960792</v>
      </c>
      <c r="AO46" s="40">
        <v>2.9922647986410591</v>
      </c>
      <c r="AP46" s="40">
        <v>0.28028552704660509</v>
      </c>
      <c r="AQ46" s="40">
        <v>1.6580497719295189</v>
      </c>
      <c r="AR46" s="40">
        <v>8.3613960151952327</v>
      </c>
      <c r="AS46" s="40" t="e">
        <v>#DIV/0!</v>
      </c>
      <c r="AT46" s="40">
        <v>8.9617987229652525E-5</v>
      </c>
      <c r="AU46" s="41" t="e">
        <v>#DIV/0!</v>
      </c>
    </row>
    <row r="47" spans="1:47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workbookViewId="0">
      <selection activeCell="D14" sqref="D14"/>
    </sheetView>
  </sheetViews>
  <sheetFormatPr defaultRowHeight="12.75" x14ac:dyDescent="0.2"/>
  <cols>
    <col min="1" max="1" width="12.85546875" style="3" bestFit="1" customWidth="1"/>
    <col min="2" max="2" width="9.7109375" style="3" customWidth="1"/>
    <col min="3" max="3" width="7" style="3" customWidth="1"/>
    <col min="4" max="4" width="8.85546875" style="3" customWidth="1"/>
    <col min="5" max="5" width="7" style="3" customWidth="1"/>
    <col min="6" max="6" width="6.85546875" style="3" customWidth="1"/>
    <col min="7" max="7" width="5.5703125" style="3" bestFit="1" customWidth="1"/>
    <col min="8" max="9" width="8.85546875" style="3" customWidth="1"/>
    <col min="10" max="10" width="5.5703125" style="3" bestFit="1" customWidth="1"/>
    <col min="11" max="11" width="14" style="3" bestFit="1" customWidth="1"/>
    <col min="12" max="12" width="6.5703125" style="3" bestFit="1" customWidth="1"/>
    <col min="13" max="13" width="7" style="3" customWidth="1"/>
    <col min="14" max="14" width="7" style="3" bestFit="1" customWidth="1"/>
    <col min="15" max="15" width="5.5703125" style="3" bestFit="1" customWidth="1"/>
    <col min="17" max="17" width="10.5703125" style="3" bestFit="1" customWidth="1"/>
    <col min="18" max="18" width="9.7109375" style="3" customWidth="1"/>
    <col min="19" max="19" width="7" style="3" customWidth="1"/>
    <col min="20" max="20" width="8.85546875" style="3" customWidth="1"/>
    <col min="21" max="21" width="5.5703125" style="3" bestFit="1" customWidth="1"/>
    <col min="22" max="22" width="6.85546875" style="3" customWidth="1"/>
    <col min="23" max="23" width="10.7109375" style="3" customWidth="1"/>
    <col min="24" max="24" width="8.85546875" style="3" customWidth="1"/>
    <col min="25" max="26" width="5.5703125" style="3" bestFit="1" customWidth="1"/>
    <col min="27" max="27" width="14" style="3" bestFit="1" customWidth="1"/>
    <col min="28" max="28" width="5.5703125" style="3" customWidth="1"/>
    <col min="29" max="29" width="7" style="3" bestFit="1" customWidth="1"/>
    <col min="30" max="31" width="7" style="3" customWidth="1"/>
    <col min="33" max="33" width="10.5703125" style="3" bestFit="1" customWidth="1"/>
    <col min="34" max="34" width="9.7109375" style="3" customWidth="1"/>
    <col min="35" max="35" width="7" style="3" customWidth="1"/>
    <col min="36" max="36" width="6.85546875" style="3" customWidth="1"/>
    <col min="37" max="37" width="5.5703125" style="3" bestFit="1" customWidth="1"/>
    <col min="38" max="38" width="6.5703125" style="3" customWidth="1"/>
    <col min="39" max="39" width="4.5703125" style="3" customWidth="1"/>
    <col min="40" max="40" width="8.85546875" style="3" customWidth="1"/>
    <col min="41" max="42" width="5.5703125" style="3" bestFit="1" customWidth="1"/>
    <col min="43" max="43" width="14" style="3" bestFit="1" customWidth="1"/>
    <col min="44" max="44" width="5.5703125" style="3" customWidth="1"/>
    <col min="45" max="45" width="7" style="3" bestFit="1" customWidth="1"/>
    <col min="46" max="46" width="5.140625" style="3" customWidth="1"/>
    <col min="47" max="47" width="7" style="3" customWidth="1"/>
  </cols>
  <sheetData>
    <row r="1" spans="1:47" x14ac:dyDescent="0.2">
      <c r="A1" s="32" t="s">
        <v>27</v>
      </c>
      <c r="B1" s="32" t="s">
        <v>79</v>
      </c>
      <c r="Q1" s="32" t="s">
        <v>27</v>
      </c>
      <c r="R1" s="47" t="s">
        <v>52</v>
      </c>
      <c r="AG1" s="32" t="s">
        <v>27</v>
      </c>
      <c r="AH1" s="47" t="s">
        <v>68</v>
      </c>
    </row>
    <row r="3" spans="1:47" x14ac:dyDescent="0.2">
      <c r="A3" s="23"/>
      <c r="B3" s="23" t="s">
        <v>103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Q3" s="23"/>
      <c r="R3" s="23" t="s">
        <v>103</v>
      </c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G3" s="23"/>
      <c r="AH3" s="23" t="s">
        <v>103</v>
      </c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2"/>
    </row>
    <row r="4" spans="1:47" s="46" customFormat="1" ht="25.5" x14ac:dyDescent="0.2">
      <c r="A4" s="43" t="s">
        <v>87</v>
      </c>
      <c r="B4" s="43" t="s">
        <v>117</v>
      </c>
      <c r="C4" s="44" t="s">
        <v>118</v>
      </c>
      <c r="D4" s="44" t="s">
        <v>119</v>
      </c>
      <c r="E4" s="44" t="s">
        <v>120</v>
      </c>
      <c r="F4" s="44" t="s">
        <v>121</v>
      </c>
      <c r="G4" s="44" t="s">
        <v>122</v>
      </c>
      <c r="H4" s="44" t="s">
        <v>123</v>
      </c>
      <c r="I4" s="44" t="s">
        <v>124</v>
      </c>
      <c r="J4" s="44" t="s">
        <v>125</v>
      </c>
      <c r="K4" s="44" t="s">
        <v>126</v>
      </c>
      <c r="L4" s="44" t="s">
        <v>127</v>
      </c>
      <c r="M4" s="44" t="s">
        <v>128</v>
      </c>
      <c r="N4" s="44" t="s">
        <v>129</v>
      </c>
      <c r="O4" s="45" t="s">
        <v>130</v>
      </c>
      <c r="Q4" s="43" t="s">
        <v>87</v>
      </c>
      <c r="R4" s="43" t="s">
        <v>117</v>
      </c>
      <c r="S4" s="44" t="s">
        <v>118</v>
      </c>
      <c r="T4" s="44" t="s">
        <v>119</v>
      </c>
      <c r="U4" s="44" t="s">
        <v>120</v>
      </c>
      <c r="V4" s="44" t="s">
        <v>121</v>
      </c>
      <c r="W4" s="44" t="s">
        <v>122</v>
      </c>
      <c r="X4" s="44" t="s">
        <v>123</v>
      </c>
      <c r="Y4" s="44" t="s">
        <v>124</v>
      </c>
      <c r="Z4" s="44" t="s">
        <v>125</v>
      </c>
      <c r="AA4" s="44" t="s">
        <v>126</v>
      </c>
      <c r="AB4" s="44" t="s">
        <v>127</v>
      </c>
      <c r="AC4" s="44" t="s">
        <v>128</v>
      </c>
      <c r="AD4" s="44" t="s">
        <v>129</v>
      </c>
      <c r="AE4" s="45" t="s">
        <v>130</v>
      </c>
      <c r="AG4" s="43" t="s">
        <v>87</v>
      </c>
      <c r="AH4" s="43" t="s">
        <v>117</v>
      </c>
      <c r="AI4" s="44" t="s">
        <v>118</v>
      </c>
      <c r="AJ4" s="44" t="s">
        <v>119</v>
      </c>
      <c r="AK4" s="44" t="s">
        <v>120</v>
      </c>
      <c r="AL4" s="44" t="s">
        <v>121</v>
      </c>
      <c r="AM4" s="44" t="s">
        <v>122</v>
      </c>
      <c r="AN4" s="44" t="s">
        <v>123</v>
      </c>
      <c r="AO4" s="44" t="s">
        <v>124</v>
      </c>
      <c r="AP4" s="44" t="s">
        <v>125</v>
      </c>
      <c r="AQ4" s="44" t="s">
        <v>126</v>
      </c>
      <c r="AR4" s="44" t="s">
        <v>127</v>
      </c>
      <c r="AS4" s="44" t="s">
        <v>128</v>
      </c>
      <c r="AT4" s="44" t="s">
        <v>129</v>
      </c>
      <c r="AU4" s="45" t="s">
        <v>130</v>
      </c>
    </row>
    <row r="5" spans="1:47" x14ac:dyDescent="0.2">
      <c r="A5" s="24" t="s">
        <v>80</v>
      </c>
      <c r="B5" s="33">
        <f t="shared" ref="B5:O9" si="0">100*B49/B28</f>
        <v>20.257925738541079</v>
      </c>
      <c r="C5" s="34">
        <f t="shared" si="0"/>
        <v>43.729057088859541</v>
      </c>
      <c r="D5" s="34">
        <f t="shared" si="0"/>
        <v>36.934393739411348</v>
      </c>
      <c r="E5" s="34" t="e">
        <f t="shared" si="0"/>
        <v>#DIV/0!</v>
      </c>
      <c r="F5" s="34">
        <f t="shared" si="0"/>
        <v>20.498440772976323</v>
      </c>
      <c r="G5" s="34">
        <f t="shared" si="0"/>
        <v>19.950478797750783</v>
      </c>
      <c r="H5" s="34">
        <f t="shared" si="0"/>
        <v>17.268280343820699</v>
      </c>
      <c r="I5" s="34">
        <f t="shared" si="0"/>
        <v>25.566015775516917</v>
      </c>
      <c r="J5" s="34">
        <f t="shared" si="0"/>
        <v>18.849895001529802</v>
      </c>
      <c r="K5" s="34">
        <f t="shared" si="0"/>
        <v>16.547265861753235</v>
      </c>
      <c r="L5" s="34">
        <f t="shared" si="0"/>
        <v>33.277771525245946</v>
      </c>
      <c r="M5" s="34" t="e">
        <f t="shared" si="0"/>
        <v>#DIV/0!</v>
      </c>
      <c r="N5" s="34" t="e">
        <f t="shared" si="0"/>
        <v>#DIV/0!</v>
      </c>
      <c r="O5" s="35">
        <f t="shared" si="0"/>
        <v>20.763459234417457</v>
      </c>
      <c r="Q5" s="24" t="s">
        <v>53</v>
      </c>
      <c r="R5" s="33">
        <f t="shared" ref="R5:AE19" si="1">100*R49/R28</f>
        <v>61.249846092423986</v>
      </c>
      <c r="S5" s="34">
        <f t="shared" si="1"/>
        <v>93.015094937669389</v>
      </c>
      <c r="T5" s="34">
        <f t="shared" si="1"/>
        <v>84.728048710329148</v>
      </c>
      <c r="U5" s="34">
        <f t="shared" si="1"/>
        <v>68.032599166194416</v>
      </c>
      <c r="V5" s="34">
        <f t="shared" si="1"/>
        <v>62.547967181689863</v>
      </c>
      <c r="W5" s="34">
        <f t="shared" si="1"/>
        <v>62.612882952464126</v>
      </c>
      <c r="X5" s="34">
        <f t="shared" si="1"/>
        <v>62.079840065042006</v>
      </c>
      <c r="Y5" s="34">
        <f t="shared" si="1"/>
        <v>64.023065430735983</v>
      </c>
      <c r="Z5" s="34">
        <f t="shared" si="1"/>
        <v>64.629658669727874</v>
      </c>
      <c r="AA5" s="34">
        <f t="shared" si="1"/>
        <v>55.559705321726739</v>
      </c>
      <c r="AB5" s="34">
        <f t="shared" si="1"/>
        <v>64.84978693039308</v>
      </c>
      <c r="AC5" s="34">
        <f t="shared" si="1"/>
        <v>64.01353661209221</v>
      </c>
      <c r="AD5" s="34" t="e">
        <f t="shared" si="1"/>
        <v>#DIV/0!</v>
      </c>
      <c r="AE5" s="35" t="e">
        <f t="shared" si="1"/>
        <v>#DIV/0!</v>
      </c>
      <c r="AG5" s="24" t="s">
        <v>69</v>
      </c>
      <c r="AH5" s="52">
        <f t="shared" ref="AH5:AU5" si="2">100*AH49/AH28</f>
        <v>24.808025187983542</v>
      </c>
      <c r="AI5" s="53">
        <f t="shared" ref="AI5:AU13" si="3">100*AI49/AI28</f>
        <v>54.390484730658329</v>
      </c>
      <c r="AJ5" s="53">
        <f t="shared" si="3"/>
        <v>20.716411047065161</v>
      </c>
      <c r="AK5" s="53">
        <f t="shared" si="3"/>
        <v>39.217546130413986</v>
      </c>
      <c r="AL5" s="53">
        <f t="shared" si="3"/>
        <v>26.919798244367477</v>
      </c>
      <c r="AM5" s="53">
        <f t="shared" si="3"/>
        <v>19.144922791861923</v>
      </c>
      <c r="AN5" s="53">
        <f t="shared" si="3"/>
        <v>18.706879273843903</v>
      </c>
      <c r="AO5" s="53">
        <f t="shared" si="3"/>
        <v>18.758931686298979</v>
      </c>
      <c r="AP5" s="53">
        <f t="shared" si="3"/>
        <v>16.48624468996724</v>
      </c>
      <c r="AQ5" s="53">
        <f t="shared" si="3"/>
        <v>18.801033876678087</v>
      </c>
      <c r="AR5" s="53">
        <f t="shared" si="3"/>
        <v>15.315270169474152</v>
      </c>
      <c r="AS5" s="53" t="e">
        <f t="shared" si="3"/>
        <v>#DIV/0!</v>
      </c>
      <c r="AT5" s="53">
        <f t="shared" si="3"/>
        <v>31.994568602251185</v>
      </c>
      <c r="AU5" s="54" t="e">
        <f t="shared" si="3"/>
        <v>#DIV/0!</v>
      </c>
    </row>
    <row r="6" spans="1:47" x14ac:dyDescent="0.2">
      <c r="A6" s="25" t="s">
        <v>81</v>
      </c>
      <c r="B6" s="36">
        <f t="shared" ref="B6:O9" si="4">100*B50/B29</f>
        <v>26.876325720110806</v>
      </c>
      <c r="C6" s="37">
        <f t="shared" si="4"/>
        <v>80.402505545590245</v>
      </c>
      <c r="D6" s="37">
        <f t="shared" si="4"/>
        <v>51.318369805620229</v>
      </c>
      <c r="E6" s="37" t="e">
        <f t="shared" si="4"/>
        <v>#DIV/0!</v>
      </c>
      <c r="F6" s="37">
        <f t="shared" si="4"/>
        <v>28.20684984556927</v>
      </c>
      <c r="G6" s="37">
        <f t="shared" si="4"/>
        <v>27.870009546103244</v>
      </c>
      <c r="H6" s="37">
        <f t="shared" si="4"/>
        <v>28.146691765237641</v>
      </c>
      <c r="I6" s="37">
        <f t="shared" si="4"/>
        <v>51.897584994648184</v>
      </c>
      <c r="J6" s="37">
        <f t="shared" si="4"/>
        <v>41.309165435606985</v>
      </c>
      <c r="K6" s="37">
        <f t="shared" si="4"/>
        <v>29.076017397712391</v>
      </c>
      <c r="L6" s="37">
        <f t="shared" si="4"/>
        <v>32.561505774070241</v>
      </c>
      <c r="M6" s="37" t="e">
        <f t="shared" si="4"/>
        <v>#DIV/0!</v>
      </c>
      <c r="N6" s="37" t="e">
        <f t="shared" si="4"/>
        <v>#DIV/0!</v>
      </c>
      <c r="O6" s="38">
        <f t="shared" si="4"/>
        <v>39.847517737765934</v>
      </c>
      <c r="Q6" s="25" t="s">
        <v>54</v>
      </c>
      <c r="R6" s="36">
        <f t="shared" ref="R6:AE19" si="5">100*R50/R29</f>
        <v>43.693399940133546</v>
      </c>
      <c r="S6" s="37">
        <f t="shared" si="5"/>
        <v>37.815127382558202</v>
      </c>
      <c r="T6" s="37">
        <f t="shared" si="5"/>
        <v>53.86842942680245</v>
      </c>
      <c r="U6" s="37">
        <f t="shared" si="5"/>
        <v>60.795664453386408</v>
      </c>
      <c r="V6" s="37">
        <f t="shared" si="5"/>
        <v>42.885807244660548</v>
      </c>
      <c r="W6" s="37">
        <f t="shared" si="5"/>
        <v>42.283395323467651</v>
      </c>
      <c r="X6" s="37">
        <f t="shared" si="5"/>
        <v>42.01139202769329</v>
      </c>
      <c r="Y6" s="37">
        <f t="shared" si="5"/>
        <v>43.286491913164724</v>
      </c>
      <c r="Z6" s="37">
        <f t="shared" si="5"/>
        <v>44.594903037255051</v>
      </c>
      <c r="AA6" s="37">
        <f t="shared" si="5"/>
        <v>44.665797733296607</v>
      </c>
      <c r="AB6" s="37">
        <f t="shared" si="5"/>
        <v>42.90999855660688</v>
      </c>
      <c r="AC6" s="37">
        <f t="shared" si="5"/>
        <v>44.605312828404088</v>
      </c>
      <c r="AD6" s="37" t="e">
        <f t="shared" si="5"/>
        <v>#DIV/0!</v>
      </c>
      <c r="AE6" s="38" t="e">
        <f t="shared" si="5"/>
        <v>#DIV/0!</v>
      </c>
      <c r="AG6" s="25" t="s">
        <v>70</v>
      </c>
      <c r="AH6" s="55">
        <f t="shared" ref="AH6:AU13" si="6">100*AH50/AH29</f>
        <v>21.54313935562547</v>
      </c>
      <c r="AI6" s="56">
        <f t="shared" si="6"/>
        <v>63.505559382713166</v>
      </c>
      <c r="AJ6" s="56">
        <f t="shared" si="6"/>
        <v>21.543139355625605</v>
      </c>
      <c r="AK6" s="56">
        <f t="shared" si="6"/>
        <v>34.634443938785488</v>
      </c>
      <c r="AL6" s="56">
        <f t="shared" si="6"/>
        <v>26.219325851333629</v>
      </c>
      <c r="AM6" s="56">
        <f t="shared" si="6"/>
        <v>22.220837546615506</v>
      </c>
      <c r="AN6" s="56">
        <f t="shared" si="6"/>
        <v>20.080931071243231</v>
      </c>
      <c r="AO6" s="56">
        <f t="shared" si="6"/>
        <v>17.571104317444291</v>
      </c>
      <c r="AP6" s="56">
        <f t="shared" si="6"/>
        <v>16.022165813415594</v>
      </c>
      <c r="AQ6" s="56">
        <f t="shared" si="6"/>
        <v>17.165605502666676</v>
      </c>
      <c r="AR6" s="56">
        <f t="shared" si="6"/>
        <v>19.52677530427032</v>
      </c>
      <c r="AS6" s="56" t="e">
        <f t="shared" si="6"/>
        <v>#DIV/0!</v>
      </c>
      <c r="AT6" s="56">
        <f t="shared" si="6"/>
        <v>20.837138991283926</v>
      </c>
      <c r="AU6" s="57" t="e">
        <f t="shared" si="6"/>
        <v>#DIV/0!</v>
      </c>
    </row>
    <row r="7" spans="1:47" x14ac:dyDescent="0.2">
      <c r="A7" s="25" t="s">
        <v>82</v>
      </c>
      <c r="B7" s="36">
        <f t="shared" ref="B7:O9" si="7">100*B51/B30</f>
        <v>22.503559199731342</v>
      </c>
      <c r="C7" s="37">
        <f t="shared" si="7"/>
        <v>45.042474071221946</v>
      </c>
      <c r="D7" s="37">
        <f t="shared" si="7"/>
        <v>38.217414557487729</v>
      </c>
      <c r="E7" s="37" t="e">
        <f t="shared" si="7"/>
        <v>#DIV/0!</v>
      </c>
      <c r="F7" s="37">
        <f t="shared" si="7"/>
        <v>27.772013117104908</v>
      </c>
      <c r="G7" s="37">
        <f t="shared" si="7"/>
        <v>19.818831802575367</v>
      </c>
      <c r="H7" s="37">
        <f t="shared" si="7"/>
        <v>22.916534580475698</v>
      </c>
      <c r="I7" s="37">
        <f t="shared" si="7"/>
        <v>16.096610221052646</v>
      </c>
      <c r="J7" s="37">
        <f t="shared" si="7"/>
        <v>15.025637160983875</v>
      </c>
      <c r="K7" s="37">
        <f t="shared" si="7"/>
        <v>15.79772000273209</v>
      </c>
      <c r="L7" s="37">
        <f t="shared" si="7"/>
        <v>24.992764309315234</v>
      </c>
      <c r="M7" s="37" t="e">
        <f t="shared" si="7"/>
        <v>#DIV/0!</v>
      </c>
      <c r="N7" s="37" t="e">
        <f t="shared" si="7"/>
        <v>#DIV/0!</v>
      </c>
      <c r="O7" s="38">
        <f t="shared" si="7"/>
        <v>42.441132755407857</v>
      </c>
      <c r="Q7" s="25" t="s">
        <v>55</v>
      </c>
      <c r="R7" s="36">
        <f t="shared" ref="R7:AE19" si="8">100*R51/R30</f>
        <v>35.83502841072908</v>
      </c>
      <c r="S7" s="37">
        <f t="shared" si="8"/>
        <v>49.458852957622064</v>
      </c>
      <c r="T7" s="37">
        <f t="shared" si="8"/>
        <v>51.769209880197877</v>
      </c>
      <c r="U7" s="37">
        <f t="shared" si="8"/>
        <v>38.988106906475217</v>
      </c>
      <c r="V7" s="37">
        <f t="shared" si="8"/>
        <v>34.943962455909265</v>
      </c>
      <c r="W7" s="37">
        <f t="shared" si="8"/>
        <v>39.466855482063998</v>
      </c>
      <c r="X7" s="37">
        <f t="shared" si="8"/>
        <v>33.321338579683491</v>
      </c>
      <c r="Y7" s="37">
        <f t="shared" si="8"/>
        <v>41.604530063111291</v>
      </c>
      <c r="Z7" s="37">
        <f t="shared" si="8"/>
        <v>40.717798572005293</v>
      </c>
      <c r="AA7" s="37">
        <f t="shared" si="8"/>
        <v>31.533879703966623</v>
      </c>
      <c r="AB7" s="37">
        <f t="shared" si="8"/>
        <v>35.928496276579949</v>
      </c>
      <c r="AC7" s="37" t="e">
        <f t="shared" si="8"/>
        <v>#DIV/0!</v>
      </c>
      <c r="AD7" s="37" t="e">
        <f t="shared" si="8"/>
        <v>#DIV/0!</v>
      </c>
      <c r="AE7" s="38" t="e">
        <f t="shared" si="8"/>
        <v>#DIV/0!</v>
      </c>
      <c r="AG7" s="25" t="s">
        <v>71</v>
      </c>
      <c r="AH7" s="55">
        <f t="shared" ref="AH7:AU13" si="9">100*AH51/AH30</f>
        <v>23.127201958876835</v>
      </c>
      <c r="AI7" s="56">
        <f t="shared" si="9"/>
        <v>48.407527297771132</v>
      </c>
      <c r="AJ7" s="56">
        <f t="shared" si="9"/>
        <v>26.067066713021646</v>
      </c>
      <c r="AK7" s="56">
        <f t="shared" si="9"/>
        <v>37.699607861974023</v>
      </c>
      <c r="AL7" s="56">
        <f t="shared" si="9"/>
        <v>26.547909170634615</v>
      </c>
      <c r="AM7" s="56">
        <f t="shared" si="9"/>
        <v>14.167166497853019</v>
      </c>
      <c r="AN7" s="56">
        <f t="shared" si="9"/>
        <v>21.001421227695428</v>
      </c>
      <c r="AO7" s="56">
        <f t="shared" si="9"/>
        <v>18.01100135182007</v>
      </c>
      <c r="AP7" s="56">
        <f t="shared" si="9"/>
        <v>18.40837398412167</v>
      </c>
      <c r="AQ7" s="56">
        <f t="shared" si="9"/>
        <v>19.055572438783198</v>
      </c>
      <c r="AR7" s="56">
        <f t="shared" si="9"/>
        <v>21.636758929588641</v>
      </c>
      <c r="AS7" s="56" t="e">
        <f t="shared" si="9"/>
        <v>#DIV/0!</v>
      </c>
      <c r="AT7" s="56">
        <f t="shared" si="9"/>
        <v>29.723175858162051</v>
      </c>
      <c r="AU7" s="57" t="e">
        <f t="shared" si="9"/>
        <v>#DIV/0!</v>
      </c>
    </row>
    <row r="8" spans="1:47" x14ac:dyDescent="0.2">
      <c r="A8" s="25" t="s">
        <v>83</v>
      </c>
      <c r="B8" s="36">
        <f t="shared" ref="B8:O9" si="10">100*B52/B31</f>
        <v>27.771430204095804</v>
      </c>
      <c r="C8" s="37">
        <f t="shared" si="10"/>
        <v>85.152896033875678</v>
      </c>
      <c r="D8" s="37">
        <f t="shared" si="10"/>
        <v>70.898813953852155</v>
      </c>
      <c r="E8" s="37" t="e">
        <f t="shared" si="10"/>
        <v>#DIV/0!</v>
      </c>
      <c r="F8" s="37">
        <f t="shared" si="10"/>
        <v>26.504061489003107</v>
      </c>
      <c r="G8" s="37">
        <f t="shared" si="10"/>
        <v>21.662343572162207</v>
      </c>
      <c r="H8" s="37">
        <f t="shared" si="10"/>
        <v>21.820667345743587</v>
      </c>
      <c r="I8" s="37">
        <f t="shared" si="10"/>
        <v>27.494225581443516</v>
      </c>
      <c r="J8" s="37">
        <f t="shared" si="10"/>
        <v>21.288575385133093</v>
      </c>
      <c r="K8" s="37">
        <f t="shared" si="10"/>
        <v>31.917845086011774</v>
      </c>
      <c r="L8" s="37">
        <f t="shared" si="10"/>
        <v>33.292832409393647</v>
      </c>
      <c r="M8" s="37" t="e">
        <f t="shared" si="10"/>
        <v>#DIV/0!</v>
      </c>
      <c r="N8" s="37" t="e">
        <f t="shared" si="10"/>
        <v>#DIV/0!</v>
      </c>
      <c r="O8" s="38">
        <f t="shared" si="10"/>
        <v>34.01797443292336</v>
      </c>
      <c r="Q8" s="25" t="s">
        <v>56</v>
      </c>
      <c r="R8" s="36">
        <f t="shared" ref="R8:AE19" si="11">100*R52/R31</f>
        <v>38.618933489650843</v>
      </c>
      <c r="S8" s="37">
        <f t="shared" si="11"/>
        <v>63.430137137347444</v>
      </c>
      <c r="T8" s="37">
        <f t="shared" si="11"/>
        <v>54.159625216514513</v>
      </c>
      <c r="U8" s="37">
        <f t="shared" si="11"/>
        <v>46.608650499492882</v>
      </c>
      <c r="V8" s="37">
        <f t="shared" si="11"/>
        <v>36.866383264443279</v>
      </c>
      <c r="W8" s="37">
        <f t="shared" si="11"/>
        <v>37.919149199287062</v>
      </c>
      <c r="X8" s="37">
        <f t="shared" si="11"/>
        <v>37.316327532891584</v>
      </c>
      <c r="Y8" s="37">
        <f t="shared" si="11"/>
        <v>32.96260992615197</v>
      </c>
      <c r="Z8" s="37">
        <f t="shared" si="11"/>
        <v>39.796669711781853</v>
      </c>
      <c r="AA8" s="37">
        <f t="shared" si="11"/>
        <v>35.986093048711894</v>
      </c>
      <c r="AB8" s="37">
        <f t="shared" si="11"/>
        <v>39.050972775769793</v>
      </c>
      <c r="AC8" s="37">
        <f t="shared" si="11"/>
        <v>36.75856701907496</v>
      </c>
      <c r="AD8" s="37" t="e">
        <f t="shared" si="11"/>
        <v>#DIV/0!</v>
      </c>
      <c r="AE8" s="38" t="e">
        <f t="shared" si="11"/>
        <v>#DIV/0!</v>
      </c>
      <c r="AG8" s="25" t="s">
        <v>72</v>
      </c>
      <c r="AH8" s="55">
        <f t="shared" ref="AH8:AU13" si="12">100*AH52/AH31</f>
        <v>23.057153196743513</v>
      </c>
      <c r="AI8" s="56">
        <f t="shared" si="12"/>
        <v>71.854675976228535</v>
      </c>
      <c r="AJ8" s="56">
        <f t="shared" si="12"/>
        <v>23.057153196743528</v>
      </c>
      <c r="AK8" s="56">
        <f t="shared" si="12"/>
        <v>41.354568019655893</v>
      </c>
      <c r="AL8" s="56">
        <f t="shared" si="12"/>
        <v>23.609105444076651</v>
      </c>
      <c r="AM8" s="56">
        <f t="shared" si="12"/>
        <v>15.958679310671352</v>
      </c>
      <c r="AN8" s="56">
        <f t="shared" si="12"/>
        <v>18.957480184517081</v>
      </c>
      <c r="AO8" s="56">
        <f t="shared" si="12"/>
        <v>16.97868187633301</v>
      </c>
      <c r="AP8" s="56">
        <f t="shared" si="12"/>
        <v>14.111209756335468</v>
      </c>
      <c r="AQ8" s="56">
        <f t="shared" si="12"/>
        <v>18.141163464528137</v>
      </c>
      <c r="AR8" s="56">
        <f t="shared" si="12"/>
        <v>21.482808437467249</v>
      </c>
      <c r="AS8" s="56" t="e">
        <f t="shared" si="12"/>
        <v>#DIV/0!</v>
      </c>
      <c r="AT8" s="56">
        <f t="shared" si="12"/>
        <v>20.493610208670585</v>
      </c>
      <c r="AU8" s="57" t="e">
        <f t="shared" si="12"/>
        <v>#DIV/0!</v>
      </c>
    </row>
    <row r="9" spans="1:47" x14ac:dyDescent="0.2">
      <c r="A9" s="26" t="s">
        <v>84</v>
      </c>
      <c r="B9" s="39">
        <f t="shared" ref="B9:O9" si="13">100*B53/B32</f>
        <v>26.221665940183243</v>
      </c>
      <c r="C9" s="40">
        <f t="shared" si="13"/>
        <v>22.899642326383713</v>
      </c>
      <c r="D9" s="40">
        <f t="shared" si="13"/>
        <v>52.692780229522512</v>
      </c>
      <c r="E9" s="40" t="e">
        <f t="shared" si="13"/>
        <v>#DIV/0!</v>
      </c>
      <c r="F9" s="40">
        <f t="shared" si="13"/>
        <v>26.552075834140318</v>
      </c>
      <c r="G9" s="40">
        <f t="shared" si="13"/>
        <v>23.683297337846454</v>
      </c>
      <c r="H9" s="40">
        <f t="shared" si="13"/>
        <v>22.264866205376002</v>
      </c>
      <c r="I9" s="40">
        <f t="shared" si="13"/>
        <v>29.52476432742759</v>
      </c>
      <c r="J9" s="40">
        <f t="shared" si="13"/>
        <v>23.310790120785146</v>
      </c>
      <c r="K9" s="40">
        <f t="shared" si="13"/>
        <v>21.252891964737895</v>
      </c>
      <c r="L9" s="40">
        <f t="shared" si="13"/>
        <v>40.550683455373779</v>
      </c>
      <c r="M9" s="40" t="e">
        <f t="shared" si="13"/>
        <v>#DIV/0!</v>
      </c>
      <c r="N9" s="40" t="e">
        <f t="shared" si="13"/>
        <v>#DIV/0!</v>
      </c>
      <c r="O9" s="41">
        <f t="shared" si="13"/>
        <v>30.943874416633196</v>
      </c>
      <c r="Q9" s="25" t="s">
        <v>57</v>
      </c>
      <c r="R9" s="36">
        <f t="shared" ref="R9:AE19" si="14">100*R53/R32</f>
        <v>29.57044222908527</v>
      </c>
      <c r="S9" s="37">
        <f t="shared" si="14"/>
        <v>58.124876742308984</v>
      </c>
      <c r="T9" s="37">
        <f t="shared" si="14"/>
        <v>48.843373654668049</v>
      </c>
      <c r="U9" s="37">
        <f t="shared" si="14"/>
        <v>46.166796146997825</v>
      </c>
      <c r="V9" s="37">
        <f t="shared" si="14"/>
        <v>27.900726360288761</v>
      </c>
      <c r="W9" s="37">
        <f t="shared" si="14"/>
        <v>29.700553492221921</v>
      </c>
      <c r="X9" s="37">
        <f t="shared" si="14"/>
        <v>28.862265461186347</v>
      </c>
      <c r="Y9" s="37">
        <f t="shared" si="14"/>
        <v>27.875960349936602</v>
      </c>
      <c r="Z9" s="37">
        <f t="shared" si="14"/>
        <v>30.966839024203058</v>
      </c>
      <c r="AA9" s="37">
        <f t="shared" si="14"/>
        <v>26.533494943501967</v>
      </c>
      <c r="AB9" s="37">
        <f t="shared" si="14"/>
        <v>31.350550103933426</v>
      </c>
      <c r="AC9" s="37" t="e">
        <f t="shared" si="14"/>
        <v>#DIV/0!</v>
      </c>
      <c r="AD9" s="37" t="e">
        <f t="shared" si="14"/>
        <v>#DIV/0!</v>
      </c>
      <c r="AE9" s="38" t="e">
        <f t="shared" si="14"/>
        <v>#DIV/0!</v>
      </c>
      <c r="AG9" s="25" t="s">
        <v>73</v>
      </c>
      <c r="AH9" s="55">
        <f t="shared" ref="AH9:AU13" si="15">100*AH53/AH32</f>
        <v>22.04846448761209</v>
      </c>
      <c r="AI9" s="56">
        <f t="shared" si="15"/>
        <v>62.428176567907109</v>
      </c>
      <c r="AJ9" s="56">
        <f t="shared" si="15"/>
        <v>22.048464487612055</v>
      </c>
      <c r="AK9" s="56">
        <f t="shared" si="15"/>
        <v>40.189801891391767</v>
      </c>
      <c r="AL9" s="56">
        <f t="shared" si="15"/>
        <v>26.571135538256815</v>
      </c>
      <c r="AM9" s="56">
        <f t="shared" si="15"/>
        <v>18.264459625301363</v>
      </c>
      <c r="AN9" s="56">
        <f t="shared" si="15"/>
        <v>20.169841732090863</v>
      </c>
      <c r="AO9" s="56">
        <f t="shared" si="15"/>
        <v>17.569882854255482</v>
      </c>
      <c r="AP9" s="56">
        <f t="shared" si="15"/>
        <v>15.720965572363022</v>
      </c>
      <c r="AQ9" s="56">
        <f t="shared" si="15"/>
        <v>18.253896473385478</v>
      </c>
      <c r="AR9" s="56">
        <f t="shared" si="15"/>
        <v>21.090997294863051</v>
      </c>
      <c r="AS9" s="56" t="e">
        <f t="shared" si="15"/>
        <v>#DIV/0!</v>
      </c>
      <c r="AT9" s="56">
        <f t="shared" si="15"/>
        <v>27.117233772730998</v>
      </c>
      <c r="AU9" s="57" t="e">
        <f t="shared" si="15"/>
        <v>#DIV/0!</v>
      </c>
    </row>
    <row r="10" spans="1:47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Q10" s="25" t="s">
        <v>58</v>
      </c>
      <c r="R10" s="36">
        <f t="shared" ref="R10:AE19" si="16">100*R54/R33</f>
        <v>35.679178654655622</v>
      </c>
      <c r="S10" s="37">
        <f t="shared" si="16"/>
        <v>63.680227305591565</v>
      </c>
      <c r="T10" s="37">
        <f t="shared" si="16"/>
        <v>60.983428895161595</v>
      </c>
      <c r="U10" s="37">
        <f t="shared" si="16"/>
        <v>53.067556122226677</v>
      </c>
      <c r="V10" s="37">
        <f t="shared" si="16"/>
        <v>34.705696639757882</v>
      </c>
      <c r="W10" s="37">
        <f t="shared" si="16"/>
        <v>37.623918199956272</v>
      </c>
      <c r="X10" s="37">
        <f t="shared" si="16"/>
        <v>34.199415366751133</v>
      </c>
      <c r="Y10" s="37">
        <f t="shared" si="16"/>
        <v>38.869147331670462</v>
      </c>
      <c r="Z10" s="37">
        <f t="shared" si="16"/>
        <v>39.591025115690798</v>
      </c>
      <c r="AA10" s="37">
        <f t="shared" si="16"/>
        <v>33.68715151228939</v>
      </c>
      <c r="AB10" s="37">
        <f t="shared" si="16"/>
        <v>37.286819290517464</v>
      </c>
      <c r="AC10" s="37" t="e">
        <f t="shared" si="16"/>
        <v>#DIV/0!</v>
      </c>
      <c r="AD10" s="37" t="e">
        <f t="shared" si="16"/>
        <v>#DIV/0!</v>
      </c>
      <c r="AE10" s="38" t="e">
        <f t="shared" si="16"/>
        <v>#DIV/0!</v>
      </c>
      <c r="AG10" s="25" t="s">
        <v>74</v>
      </c>
      <c r="AH10" s="55">
        <f t="shared" ref="AH10:AU13" si="17">100*AH54/AH33</f>
        <v>22.72193806893706</v>
      </c>
      <c r="AI10" s="56">
        <f t="shared" si="17"/>
        <v>61.009074147577614</v>
      </c>
      <c r="AJ10" s="56">
        <f t="shared" si="17"/>
        <v>20.712271415274863</v>
      </c>
      <c r="AK10" s="56">
        <f t="shared" si="17"/>
        <v>43.421453317276878</v>
      </c>
      <c r="AL10" s="56">
        <f t="shared" si="17"/>
        <v>27.669237175804508</v>
      </c>
      <c r="AM10" s="56">
        <f t="shared" si="17"/>
        <v>15.355364531232356</v>
      </c>
      <c r="AN10" s="56">
        <f t="shared" si="17"/>
        <v>20.854993757435075</v>
      </c>
      <c r="AO10" s="56">
        <f t="shared" si="17"/>
        <v>17.295171183171725</v>
      </c>
      <c r="AP10" s="56">
        <f t="shared" si="17"/>
        <v>17.173910421318766</v>
      </c>
      <c r="AQ10" s="56">
        <f t="shared" si="17"/>
        <v>18.576313715074804</v>
      </c>
      <c r="AR10" s="56">
        <f t="shared" si="17"/>
        <v>21.220813355595691</v>
      </c>
      <c r="AS10" s="56" t="e">
        <f t="shared" si="17"/>
        <v>#DIV/0!</v>
      </c>
      <c r="AT10" s="56">
        <f t="shared" si="17"/>
        <v>27.36309285007728</v>
      </c>
      <c r="AU10" s="57" t="e">
        <f t="shared" si="17"/>
        <v>#DIV/0!</v>
      </c>
    </row>
    <row r="11" spans="1:47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Q11" s="25" t="s">
        <v>59</v>
      </c>
      <c r="R11" s="36">
        <f t="shared" ref="R11:AE19" si="18">100*R55/R34</f>
        <v>51.917785038396694</v>
      </c>
      <c r="S11" s="37">
        <f t="shared" si="18"/>
        <v>72.927882832977943</v>
      </c>
      <c r="T11" s="37">
        <f t="shared" si="18"/>
        <v>79.887608090103413</v>
      </c>
      <c r="U11" s="37">
        <f t="shared" si="18"/>
        <v>43.493693296100439</v>
      </c>
      <c r="V11" s="37">
        <f t="shared" si="18"/>
        <v>48.920246143377057</v>
      </c>
      <c r="W11" s="37">
        <f t="shared" si="18"/>
        <v>53.246158318719985</v>
      </c>
      <c r="X11" s="37">
        <f t="shared" si="18"/>
        <v>50.902761292350746</v>
      </c>
      <c r="Y11" s="37">
        <f t="shared" si="18"/>
        <v>56.862594808579445</v>
      </c>
      <c r="Z11" s="37">
        <f t="shared" si="18"/>
        <v>56.01882319395262</v>
      </c>
      <c r="AA11" s="37">
        <f t="shared" si="18"/>
        <v>48.562399861933685</v>
      </c>
      <c r="AB11" s="37">
        <f t="shared" si="18"/>
        <v>54.869820349867823</v>
      </c>
      <c r="AC11" s="37" t="e">
        <f t="shared" si="18"/>
        <v>#DIV/0!</v>
      </c>
      <c r="AD11" s="37" t="e">
        <f t="shared" si="18"/>
        <v>#DIV/0!</v>
      </c>
      <c r="AE11" s="38" t="e">
        <f t="shared" si="18"/>
        <v>#DIV/0!</v>
      </c>
      <c r="AG11" s="25" t="s">
        <v>75</v>
      </c>
      <c r="AH11" s="55">
        <f t="shared" ref="AH11:AU13" si="19">100*AH55/AH34</f>
        <v>22.776556260170125</v>
      </c>
      <c r="AI11" s="56">
        <f t="shared" si="19"/>
        <v>33.385751622095569</v>
      </c>
      <c r="AJ11" s="56">
        <f t="shared" si="19"/>
        <v>22.03222752698959</v>
      </c>
      <c r="AK11" s="56">
        <f t="shared" si="19"/>
        <v>41.321970525606339</v>
      </c>
      <c r="AL11" s="56">
        <f t="shared" si="19"/>
        <v>26.035895219848395</v>
      </c>
      <c r="AM11" s="56">
        <f t="shared" si="19"/>
        <v>19.807748060914463</v>
      </c>
      <c r="AN11" s="56">
        <f t="shared" si="19"/>
        <v>22.267724014510911</v>
      </c>
      <c r="AO11" s="56">
        <f t="shared" si="19"/>
        <v>19.639867983013769</v>
      </c>
      <c r="AP11" s="56">
        <f t="shared" si="19"/>
        <v>19.734356511750565</v>
      </c>
      <c r="AQ11" s="56">
        <f t="shared" si="19"/>
        <v>21.4401631555119</v>
      </c>
      <c r="AR11" s="56">
        <f t="shared" si="19"/>
        <v>21.775015212069185</v>
      </c>
      <c r="AS11" s="56" t="e">
        <f t="shared" si="19"/>
        <v>#DIV/0!</v>
      </c>
      <c r="AT11" s="56">
        <f t="shared" si="19"/>
        <v>23.131312358529911</v>
      </c>
      <c r="AU11" s="57" t="e">
        <f t="shared" si="19"/>
        <v>#DIV/0!</v>
      </c>
    </row>
    <row r="12" spans="1:47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Q12" s="25" t="s">
        <v>60</v>
      </c>
      <c r="R12" s="36">
        <f t="shared" ref="R12:AE19" si="20">100*R56/R35</f>
        <v>50.971115395210518</v>
      </c>
      <c r="S12" s="37">
        <f t="shared" si="20"/>
        <v>61.250429544067089</v>
      </c>
      <c r="T12" s="37">
        <f t="shared" si="20"/>
        <v>63.029811769231436</v>
      </c>
      <c r="U12" s="37">
        <f t="shared" si="20"/>
        <v>51.775842170565525</v>
      </c>
      <c r="V12" s="37">
        <f t="shared" si="20"/>
        <v>51.78424529949551</v>
      </c>
      <c r="W12" s="37">
        <f t="shared" si="20"/>
        <v>52.386133090453555</v>
      </c>
      <c r="X12" s="37">
        <f t="shared" si="20"/>
        <v>50.196816004124535</v>
      </c>
      <c r="Y12" s="37">
        <f t="shared" si="20"/>
        <v>52.709781939034826</v>
      </c>
      <c r="Z12" s="37">
        <f t="shared" si="20"/>
        <v>54.610963243749872</v>
      </c>
      <c r="AA12" s="37">
        <f t="shared" si="20"/>
        <v>48.195775316985433</v>
      </c>
      <c r="AB12" s="37">
        <f t="shared" si="20"/>
        <v>50.560934875336692</v>
      </c>
      <c r="AC12" s="37">
        <f t="shared" si="20"/>
        <v>52.684576450005657</v>
      </c>
      <c r="AD12" s="37" t="e">
        <f t="shared" si="20"/>
        <v>#DIV/0!</v>
      </c>
      <c r="AE12" s="38" t="e">
        <f t="shared" si="20"/>
        <v>#DIV/0!</v>
      </c>
      <c r="AG12" s="25" t="s">
        <v>76</v>
      </c>
      <c r="AH12" s="55">
        <f t="shared" ref="AH12:AU13" si="21">100*AH56/AH35</f>
        <v>23.827257982019759</v>
      </c>
      <c r="AI12" s="56">
        <f t="shared" si="21"/>
        <v>25.632734768504918</v>
      </c>
      <c r="AJ12" s="56">
        <f t="shared" si="21"/>
        <v>19.340277234830662</v>
      </c>
      <c r="AK12" s="56">
        <f t="shared" si="21"/>
        <v>60.265116884782692</v>
      </c>
      <c r="AL12" s="56">
        <f t="shared" si="21"/>
        <v>25.951796208297594</v>
      </c>
      <c r="AM12" s="56">
        <f t="shared" si="21"/>
        <v>21.468172786365969</v>
      </c>
      <c r="AN12" s="56">
        <f t="shared" si="21"/>
        <v>23.162517505598863</v>
      </c>
      <c r="AO12" s="56">
        <f t="shared" si="21"/>
        <v>21.536953904359137</v>
      </c>
      <c r="AP12" s="56">
        <f t="shared" si="21"/>
        <v>20.569300048261841</v>
      </c>
      <c r="AQ12" s="56">
        <f t="shared" si="21"/>
        <v>21.855857543498637</v>
      </c>
      <c r="AR12" s="56">
        <f t="shared" si="21"/>
        <v>22.721850867933632</v>
      </c>
      <c r="AS12" s="56" t="e">
        <f t="shared" si="21"/>
        <v>#DIV/0!</v>
      </c>
      <c r="AT12" s="56">
        <f t="shared" si="21"/>
        <v>30.00957070977179</v>
      </c>
      <c r="AU12" s="57" t="e">
        <f t="shared" si="21"/>
        <v>#DIV/0!</v>
      </c>
    </row>
    <row r="13" spans="1:47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Q13" s="25" t="s">
        <v>61</v>
      </c>
      <c r="R13" s="36">
        <f t="shared" ref="R13:AE19" si="22">100*R57/R36</f>
        <v>45.439107333500715</v>
      </c>
      <c r="S13" s="37">
        <f t="shared" si="22"/>
        <v>44.697292923489599</v>
      </c>
      <c r="T13" s="37">
        <f t="shared" si="22"/>
        <v>63.438165050625443</v>
      </c>
      <c r="U13" s="37">
        <f t="shared" si="22"/>
        <v>61.331682848213603</v>
      </c>
      <c r="V13" s="37">
        <f t="shared" si="22"/>
        <v>43.699731608750312</v>
      </c>
      <c r="W13" s="37">
        <f t="shared" si="22"/>
        <v>43.664289186419488</v>
      </c>
      <c r="X13" s="37">
        <f t="shared" si="22"/>
        <v>42.846791760346477</v>
      </c>
      <c r="Y13" s="37">
        <f t="shared" si="22"/>
        <v>44.920026010580408</v>
      </c>
      <c r="Z13" s="37">
        <f t="shared" si="22"/>
        <v>50.194094217724853</v>
      </c>
      <c r="AA13" s="37">
        <f t="shared" si="22"/>
        <v>47.080503139884598</v>
      </c>
      <c r="AB13" s="37">
        <f t="shared" si="22"/>
        <v>46.296077886806138</v>
      </c>
      <c r="AC13" s="37">
        <f t="shared" si="22"/>
        <v>47.689306969696801</v>
      </c>
      <c r="AD13" s="37" t="e">
        <f t="shared" si="22"/>
        <v>#DIV/0!</v>
      </c>
      <c r="AE13" s="38" t="e">
        <f t="shared" si="22"/>
        <v>#DIV/0!</v>
      </c>
      <c r="AG13" s="26" t="s">
        <v>77</v>
      </c>
      <c r="AH13" s="58">
        <f t="shared" ref="AH13:AU13" si="23">100*AH57/AH36</f>
        <v>23.025815500179185</v>
      </c>
      <c r="AI13" s="59">
        <f t="shared" si="23"/>
        <v>54.506697886462632</v>
      </c>
      <c r="AJ13" s="59">
        <f t="shared" si="23"/>
        <v>25.321033142300504</v>
      </c>
      <c r="AK13" s="59">
        <f t="shared" si="23"/>
        <v>102.44822044862691</v>
      </c>
      <c r="AL13" s="59">
        <f t="shared" si="23"/>
        <v>27.158469929130124</v>
      </c>
      <c r="AM13" s="59">
        <f t="shared" si="23"/>
        <v>20.865555271577612</v>
      </c>
      <c r="AN13" s="59">
        <f t="shared" si="23"/>
        <v>20.797811834561408</v>
      </c>
      <c r="AO13" s="59">
        <f t="shared" si="23"/>
        <v>18.934561919258041</v>
      </c>
      <c r="AP13" s="59">
        <f t="shared" si="23"/>
        <v>18.098033239348251</v>
      </c>
      <c r="AQ13" s="59">
        <f t="shared" si="23"/>
        <v>19.02950128204407</v>
      </c>
      <c r="AR13" s="59">
        <f t="shared" si="23"/>
        <v>17.859797673557303</v>
      </c>
      <c r="AS13" s="59" t="e">
        <f t="shared" si="23"/>
        <v>#DIV/0!</v>
      </c>
      <c r="AT13" s="59">
        <f t="shared" si="23"/>
        <v>28.058168420718598</v>
      </c>
      <c r="AU13" s="60" t="e">
        <f t="shared" si="23"/>
        <v>#DIV/0!</v>
      </c>
    </row>
    <row r="14" spans="1:47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 s="25" t="s">
        <v>62</v>
      </c>
      <c r="R14" s="36">
        <f t="shared" ref="R14:AE19" si="24">100*R58/R37</f>
        <v>28.287245878102837</v>
      </c>
      <c r="S14" s="37">
        <f t="shared" si="24"/>
        <v>44.497864977330025</v>
      </c>
      <c r="T14" s="37">
        <f t="shared" si="24"/>
        <v>39.712301357851246</v>
      </c>
      <c r="U14" s="37">
        <f t="shared" si="24"/>
        <v>50.396330810458601</v>
      </c>
      <c r="V14" s="37">
        <f t="shared" si="24"/>
        <v>18.689831891044417</v>
      </c>
      <c r="W14" s="37">
        <f t="shared" si="24"/>
        <v>20.961873652964396</v>
      </c>
      <c r="X14" s="37">
        <f t="shared" si="24"/>
        <v>25.110208002104407</v>
      </c>
      <c r="Y14" s="37">
        <f t="shared" si="24"/>
        <v>24.623934279656861</v>
      </c>
      <c r="Z14" s="37">
        <f t="shared" si="24"/>
        <v>26.901399059290526</v>
      </c>
      <c r="AA14" s="37">
        <f t="shared" si="24"/>
        <v>25.56090737311369</v>
      </c>
      <c r="AB14" s="37">
        <f t="shared" si="24"/>
        <v>34.594283390291231</v>
      </c>
      <c r="AC14" s="37">
        <f t="shared" si="24"/>
        <v>43.944482901803525</v>
      </c>
      <c r="AD14" s="37" t="e">
        <f t="shared" si="24"/>
        <v>#DIV/0!</v>
      </c>
      <c r="AE14" s="38" t="e">
        <f t="shared" si="24"/>
        <v>#DIV/0!</v>
      </c>
    </row>
    <row r="15" spans="1:47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 s="25" t="s">
        <v>63</v>
      </c>
      <c r="R15" s="36">
        <f t="shared" ref="R15:AE19" si="25">100*R59/R38</f>
        <v>29.219026550847421</v>
      </c>
      <c r="S15" s="37">
        <f t="shared" si="25"/>
        <v>34.859814160901571</v>
      </c>
      <c r="T15" s="37">
        <f t="shared" si="25"/>
        <v>48.906421604552762</v>
      </c>
      <c r="U15" s="37">
        <f t="shared" si="25"/>
        <v>52.501301532723872</v>
      </c>
      <c r="V15" s="37">
        <f t="shared" si="25"/>
        <v>28.339619549339481</v>
      </c>
      <c r="W15" s="37">
        <f t="shared" si="25"/>
        <v>28.233722446274367</v>
      </c>
      <c r="X15" s="37">
        <f t="shared" si="25"/>
        <v>27.143077939089356</v>
      </c>
      <c r="Y15" s="37">
        <f t="shared" si="25"/>
        <v>30.039300000215338</v>
      </c>
      <c r="Z15" s="37">
        <f t="shared" si="25"/>
        <v>33.095107501002019</v>
      </c>
      <c r="AA15" s="37">
        <f t="shared" si="25"/>
        <v>28.834136925919321</v>
      </c>
      <c r="AB15" s="37">
        <f t="shared" si="25"/>
        <v>29.429947809470541</v>
      </c>
      <c r="AC15" s="37" t="e">
        <f t="shared" si="25"/>
        <v>#DIV/0!</v>
      </c>
      <c r="AD15" s="37" t="e">
        <f t="shared" si="25"/>
        <v>#DIV/0!</v>
      </c>
      <c r="AE15" s="38" t="e">
        <f t="shared" si="25"/>
        <v>#DIV/0!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 s="25" t="s">
        <v>64</v>
      </c>
      <c r="R16" s="36">
        <f t="shared" ref="R16:AE19" si="26">100*R60/R39</f>
        <v>27.783067116035564</v>
      </c>
      <c r="S16" s="37">
        <f t="shared" si="26"/>
        <v>42.48039807258904</v>
      </c>
      <c r="T16" s="37">
        <f t="shared" si="26"/>
        <v>53.878057084115547</v>
      </c>
      <c r="U16" s="37">
        <f t="shared" si="26"/>
        <v>44.9527082139561</v>
      </c>
      <c r="V16" s="37">
        <f t="shared" si="26"/>
        <v>27.376011946908587</v>
      </c>
      <c r="W16" s="37">
        <f t="shared" si="26"/>
        <v>27.224777656329486</v>
      </c>
      <c r="X16" s="37">
        <f t="shared" si="26"/>
        <v>27.004797320350878</v>
      </c>
      <c r="Y16" s="37">
        <f t="shared" si="26"/>
        <v>27.100959099631602</v>
      </c>
      <c r="Z16" s="37">
        <f t="shared" si="26"/>
        <v>29.112822221573566</v>
      </c>
      <c r="AA16" s="37">
        <f t="shared" si="26"/>
        <v>26.791702533809779</v>
      </c>
      <c r="AB16" s="37">
        <f t="shared" si="26"/>
        <v>29.212807500015746</v>
      </c>
      <c r="AC16" s="37" t="e">
        <f t="shared" si="26"/>
        <v>#DIV/0!</v>
      </c>
      <c r="AD16" s="37" t="e">
        <f t="shared" si="26"/>
        <v>#DIV/0!</v>
      </c>
      <c r="AE16" s="38" t="e">
        <f t="shared" si="26"/>
        <v>#DIV/0!</v>
      </c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 s="25" t="s">
        <v>65</v>
      </c>
      <c r="R17" s="36">
        <f t="shared" ref="R17:AE19" si="27">100*R61/R40</f>
        <v>33.162874369677667</v>
      </c>
      <c r="S17" s="37">
        <f t="shared" si="27"/>
        <v>76.25545692406763</v>
      </c>
      <c r="T17" s="37">
        <f t="shared" si="27"/>
        <v>50.460861489629089</v>
      </c>
      <c r="U17" s="37">
        <f t="shared" si="27"/>
        <v>49.436343710689265</v>
      </c>
      <c r="V17" s="37">
        <f t="shared" si="27"/>
        <v>31.230233624142972</v>
      </c>
      <c r="W17" s="37">
        <f t="shared" si="27"/>
        <v>32.846305475817196</v>
      </c>
      <c r="X17" s="37">
        <f t="shared" si="27"/>
        <v>32.397930425217034</v>
      </c>
      <c r="Y17" s="37">
        <f t="shared" si="27"/>
        <v>34.616047415789474</v>
      </c>
      <c r="Z17" s="37">
        <f t="shared" si="27"/>
        <v>35.23051979280234</v>
      </c>
      <c r="AA17" s="37">
        <f t="shared" si="27"/>
        <v>31.220321249074416</v>
      </c>
      <c r="AB17" s="37">
        <f t="shared" si="27"/>
        <v>33.362223574217076</v>
      </c>
      <c r="AC17" s="37" t="e">
        <f t="shared" si="27"/>
        <v>#DIV/0!</v>
      </c>
      <c r="AD17" s="37" t="e">
        <f t="shared" si="27"/>
        <v>#DIV/0!</v>
      </c>
      <c r="AE17" s="38" t="e">
        <f t="shared" si="27"/>
        <v>#DIV/0!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 s="25" t="s">
        <v>66</v>
      </c>
      <c r="R18" s="36">
        <f t="shared" ref="R18:AE19" si="28">100*R62/R41</f>
        <v>23.522986634158002</v>
      </c>
      <c r="S18" s="37">
        <f t="shared" si="28"/>
        <v>84.144903466273163</v>
      </c>
      <c r="T18" s="37">
        <f t="shared" si="28"/>
        <v>56.744293715612514</v>
      </c>
      <c r="U18" s="37">
        <f t="shared" si="28"/>
        <v>54.140458242312349</v>
      </c>
      <c r="V18" s="37">
        <f t="shared" si="28"/>
        <v>18.179395753517099</v>
      </c>
      <c r="W18" s="37">
        <f t="shared" si="28"/>
        <v>25.243554182360839</v>
      </c>
      <c r="X18" s="37">
        <f t="shared" si="28"/>
        <v>21.494619647591772</v>
      </c>
      <c r="Y18" s="37">
        <f t="shared" si="28"/>
        <v>29.295949422782474</v>
      </c>
      <c r="Z18" s="37">
        <f t="shared" si="28"/>
        <v>28.418014341652004</v>
      </c>
      <c r="AA18" s="37">
        <f t="shared" si="28"/>
        <v>22.915312372801349</v>
      </c>
      <c r="AB18" s="37">
        <f t="shared" si="28"/>
        <v>25.517319788052202</v>
      </c>
      <c r="AC18" s="37" t="e">
        <f t="shared" si="28"/>
        <v>#DIV/0!</v>
      </c>
      <c r="AD18" s="37" t="e">
        <f t="shared" si="28"/>
        <v>#DIV/0!</v>
      </c>
      <c r="AE18" s="38" t="e">
        <f t="shared" si="28"/>
        <v>#DIV/0!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 s="26" t="s">
        <v>67</v>
      </c>
      <c r="R19" s="39">
        <f t="shared" ref="R19:AE19" si="29">100*R63/R42</f>
        <v>25.21449164636449</v>
      </c>
      <c r="S19" s="40">
        <f t="shared" si="29"/>
        <v>40.448219392747113</v>
      </c>
      <c r="T19" s="40">
        <f t="shared" si="29"/>
        <v>42.961203482712087</v>
      </c>
      <c r="U19" s="40">
        <f t="shared" si="29"/>
        <v>39.093112650542459</v>
      </c>
      <c r="V19" s="40">
        <f t="shared" si="29"/>
        <v>21.531937405207511</v>
      </c>
      <c r="W19" s="40">
        <f t="shared" si="29"/>
        <v>27.993913011539583</v>
      </c>
      <c r="X19" s="40">
        <f t="shared" si="29"/>
        <v>25.99359035345211</v>
      </c>
      <c r="Y19" s="40">
        <f t="shared" si="29"/>
        <v>27.989618953599813</v>
      </c>
      <c r="Z19" s="40">
        <f t="shared" si="29"/>
        <v>27.817842725094899</v>
      </c>
      <c r="AA19" s="40">
        <f t="shared" si="29"/>
        <v>23.97913534826214</v>
      </c>
      <c r="AB19" s="40">
        <f t="shared" si="29"/>
        <v>29.256178508670715</v>
      </c>
      <c r="AC19" s="40" t="e">
        <f t="shared" si="29"/>
        <v>#DIV/0!</v>
      </c>
      <c r="AD19" s="40" t="e">
        <f t="shared" si="29"/>
        <v>#DIV/0!</v>
      </c>
      <c r="AE19" s="41" t="e">
        <f t="shared" si="29"/>
        <v>#DIV/0!</v>
      </c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4" spans="1:47" x14ac:dyDescent="0.2">
      <c r="A24" s="31" t="s">
        <v>27</v>
      </c>
      <c r="B24" s="32" t="s">
        <v>79</v>
      </c>
      <c r="Q24" s="31" t="s">
        <v>27</v>
      </c>
      <c r="R24" s="32" t="s">
        <v>52</v>
      </c>
      <c r="AG24" s="31" t="s">
        <v>27</v>
      </c>
      <c r="AH24" s="32" t="s">
        <v>68</v>
      </c>
    </row>
    <row r="26" spans="1:47" x14ac:dyDescent="0.2">
      <c r="A26" s="23"/>
      <c r="B26" s="20" t="s">
        <v>103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2"/>
      <c r="Q26" s="23"/>
      <c r="R26" s="20" t="s">
        <v>103</v>
      </c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2"/>
      <c r="AG26" s="23"/>
      <c r="AH26" s="20" t="s">
        <v>103</v>
      </c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2"/>
    </row>
    <row r="27" spans="1:47" s="46" customFormat="1" ht="51" x14ac:dyDescent="0.2">
      <c r="A27" s="20" t="s">
        <v>87</v>
      </c>
      <c r="B27" s="43" t="s">
        <v>19</v>
      </c>
      <c r="C27" s="44" t="s">
        <v>88</v>
      </c>
      <c r="D27" s="44" t="s">
        <v>89</v>
      </c>
      <c r="E27" s="44" t="s">
        <v>8</v>
      </c>
      <c r="F27" s="44" t="s">
        <v>9</v>
      </c>
      <c r="G27" s="44" t="s">
        <v>10</v>
      </c>
      <c r="H27" s="44" t="s">
        <v>11</v>
      </c>
      <c r="I27" s="44" t="s">
        <v>12</v>
      </c>
      <c r="J27" s="44" t="s">
        <v>13</v>
      </c>
      <c r="K27" s="69" t="s">
        <v>135</v>
      </c>
      <c r="L27" s="44" t="s">
        <v>14</v>
      </c>
      <c r="M27" s="44" t="s">
        <v>15</v>
      </c>
      <c r="N27" s="44" t="s">
        <v>16</v>
      </c>
      <c r="O27" s="45" t="s">
        <v>17</v>
      </c>
      <c r="Q27" s="20" t="s">
        <v>87</v>
      </c>
      <c r="R27" s="43" t="s">
        <v>19</v>
      </c>
      <c r="S27" s="44" t="s">
        <v>88</v>
      </c>
      <c r="T27" s="44" t="s">
        <v>89</v>
      </c>
      <c r="U27" s="44" t="s">
        <v>8</v>
      </c>
      <c r="V27" s="44" t="s">
        <v>9</v>
      </c>
      <c r="W27" s="44" t="s">
        <v>10</v>
      </c>
      <c r="X27" s="44" t="s">
        <v>11</v>
      </c>
      <c r="Y27" s="44" t="s">
        <v>12</v>
      </c>
      <c r="Z27" s="44" t="s">
        <v>13</v>
      </c>
      <c r="AA27" s="69" t="s">
        <v>135</v>
      </c>
      <c r="AB27" s="44" t="s">
        <v>14</v>
      </c>
      <c r="AC27" s="44" t="s">
        <v>15</v>
      </c>
      <c r="AD27" s="44" t="s">
        <v>16</v>
      </c>
      <c r="AE27" s="45" t="s">
        <v>17</v>
      </c>
      <c r="AG27" s="20" t="s">
        <v>87</v>
      </c>
      <c r="AH27" s="43" t="s">
        <v>19</v>
      </c>
      <c r="AI27" s="44" t="s">
        <v>88</v>
      </c>
      <c r="AJ27" s="44" t="s">
        <v>89</v>
      </c>
      <c r="AK27" s="44" t="s">
        <v>8</v>
      </c>
      <c r="AL27" s="44" t="s">
        <v>9</v>
      </c>
      <c r="AM27" s="44" t="s">
        <v>10</v>
      </c>
      <c r="AN27" s="44" t="s">
        <v>11</v>
      </c>
      <c r="AO27" s="44" t="s">
        <v>12</v>
      </c>
      <c r="AP27" s="44" t="s">
        <v>13</v>
      </c>
      <c r="AQ27" s="69" t="s">
        <v>135</v>
      </c>
      <c r="AR27" s="44" t="s">
        <v>14</v>
      </c>
      <c r="AS27" s="44" t="s">
        <v>15</v>
      </c>
      <c r="AT27" s="44" t="s">
        <v>16</v>
      </c>
      <c r="AU27" s="45" t="s">
        <v>17</v>
      </c>
    </row>
    <row r="28" spans="1:47" x14ac:dyDescent="0.2">
      <c r="A28" s="24" t="s">
        <v>80</v>
      </c>
      <c r="B28" s="33">
        <v>2343.6728571428571</v>
      </c>
      <c r="C28" s="34">
        <v>2.7730871428571429</v>
      </c>
      <c r="D28" s="34">
        <v>0.56874583333333328</v>
      </c>
      <c r="E28" s="34" t="e">
        <v>#DIV/0!</v>
      </c>
      <c r="F28" s="34">
        <v>38.155714285714289</v>
      </c>
      <c r="G28" s="34">
        <v>9.0050485714285706</v>
      </c>
      <c r="H28" s="34">
        <v>63.846542857142857</v>
      </c>
      <c r="I28" s="34">
        <v>71.792485714285704</v>
      </c>
      <c r="J28" s="34">
        <v>14.285528571428571</v>
      </c>
      <c r="K28" s="34">
        <v>40.933528571428567</v>
      </c>
      <c r="L28" s="34">
        <v>123.27872500000001</v>
      </c>
      <c r="M28" s="34" t="e">
        <v>#DIV/0!</v>
      </c>
      <c r="N28" s="34" t="e">
        <v>#DIV/0!</v>
      </c>
      <c r="O28" s="35">
        <v>8.9379028571428574</v>
      </c>
      <c r="Q28" s="24" t="s">
        <v>53</v>
      </c>
      <c r="R28" s="33">
        <v>614.71390165289256</v>
      </c>
      <c r="S28" s="34">
        <v>0.29377300000000001</v>
      </c>
      <c r="T28" s="34">
        <v>3.5516000000000006E-2</v>
      </c>
      <c r="U28" s="34">
        <v>2.8864999999999995E-2</v>
      </c>
      <c r="V28" s="34">
        <v>5.2785489999999999</v>
      </c>
      <c r="W28" s="34">
        <v>3.324729</v>
      </c>
      <c r="X28" s="34">
        <v>7.5457319999999992</v>
      </c>
      <c r="Y28" s="34">
        <v>4.5256939999999997</v>
      </c>
      <c r="Z28" s="34">
        <v>2.5298050000000001</v>
      </c>
      <c r="AA28" s="34">
        <v>2.6968839999999998</v>
      </c>
      <c r="AB28" s="34">
        <v>59.369592999999995</v>
      </c>
      <c r="AC28" s="34">
        <v>26.877443</v>
      </c>
      <c r="AD28" s="34" t="e">
        <v>#DIV/0!</v>
      </c>
      <c r="AE28" s="35" t="e">
        <v>#DIV/0!</v>
      </c>
      <c r="AG28" s="24" t="s">
        <v>69</v>
      </c>
      <c r="AH28" s="33">
        <v>987.14979999999991</v>
      </c>
      <c r="AI28" s="34">
        <v>1.205407290860955</v>
      </c>
      <c r="AJ28" s="34">
        <v>3.9355233244470003E-2</v>
      </c>
      <c r="AK28" s="34">
        <v>9.5668350999999988E-3</v>
      </c>
      <c r="AL28" s="34">
        <v>4.109409512</v>
      </c>
      <c r="AM28" s="34">
        <v>1.3364029099999999</v>
      </c>
      <c r="AN28" s="34">
        <v>6.6387407370000009</v>
      </c>
      <c r="AO28" s="34">
        <v>12.558485661000001</v>
      </c>
      <c r="AP28" s="34">
        <v>1.6681546460000001</v>
      </c>
      <c r="AQ28" s="34">
        <v>13.753880402077709</v>
      </c>
      <c r="AR28" s="34">
        <v>57.857798115402474</v>
      </c>
      <c r="AS28" s="34" t="e">
        <v>#DIV/0!</v>
      </c>
      <c r="AT28" s="34">
        <v>5.0028671583562087E-5</v>
      </c>
      <c r="AU28" s="35" t="e">
        <v>#DIV/0!</v>
      </c>
    </row>
    <row r="29" spans="1:47" x14ac:dyDescent="0.2">
      <c r="A29" s="25" t="s">
        <v>81</v>
      </c>
      <c r="B29" s="36">
        <v>2654.0333333333333</v>
      </c>
      <c r="C29" s="37">
        <v>3.7892322222222217</v>
      </c>
      <c r="D29" s="37">
        <v>0.55137259999999999</v>
      </c>
      <c r="E29" s="37" t="e">
        <v>#DIV/0!</v>
      </c>
      <c r="F29" s="37">
        <v>36.341405555555554</v>
      </c>
      <c r="G29" s="37">
        <v>9.3443339999999981</v>
      </c>
      <c r="H29" s="37">
        <v>70.929484444444441</v>
      </c>
      <c r="I29" s="37">
        <v>107.45636222222223</v>
      </c>
      <c r="J29" s="37">
        <v>14.387668333333332</v>
      </c>
      <c r="K29" s="37">
        <v>56.187939999999998</v>
      </c>
      <c r="L29" s="37">
        <v>116.3096</v>
      </c>
      <c r="M29" s="37" t="e">
        <v>#DIV/0!</v>
      </c>
      <c r="N29" s="37" t="e">
        <v>#DIV/0!</v>
      </c>
      <c r="O29" s="38">
        <v>14.00463788888889</v>
      </c>
      <c r="Q29" s="25" t="s">
        <v>54</v>
      </c>
      <c r="R29" s="36">
        <v>712.4016719008265</v>
      </c>
      <c r="S29" s="37">
        <v>3.2934999999999999E-2</v>
      </c>
      <c r="T29" s="37">
        <v>5.0540999999999989E-2</v>
      </c>
      <c r="U29" s="37">
        <v>4.3687999999999991E-2</v>
      </c>
      <c r="V29" s="37">
        <v>5.0121669999999998</v>
      </c>
      <c r="W29" s="37">
        <v>3.8280519999999996</v>
      </c>
      <c r="X29" s="37">
        <v>9.6821079999999995</v>
      </c>
      <c r="Y29" s="37">
        <v>4.4931610000000006</v>
      </c>
      <c r="Z29" s="37">
        <v>2.3638499999999998</v>
      </c>
      <c r="AA29" s="37">
        <v>3.186484000000001</v>
      </c>
      <c r="AB29" s="37">
        <v>73.790171999999998</v>
      </c>
      <c r="AC29" s="37">
        <v>30.961880000000001</v>
      </c>
      <c r="AD29" s="37" t="e">
        <v>#DIV/0!</v>
      </c>
      <c r="AE29" s="38" t="e">
        <v>#DIV/0!</v>
      </c>
      <c r="AG29" s="25" t="s">
        <v>70</v>
      </c>
      <c r="AH29" s="36">
        <v>1032.3878</v>
      </c>
      <c r="AI29" s="37">
        <v>0.49876890751636205</v>
      </c>
      <c r="AJ29" s="37">
        <v>4.0081940141099989E-2</v>
      </c>
      <c r="AK29" s="37">
        <v>7.9864771999999997E-3</v>
      </c>
      <c r="AL29" s="37">
        <v>3.9313434009999995</v>
      </c>
      <c r="AM29" s="37">
        <v>1.0702709930000003</v>
      </c>
      <c r="AN29" s="37">
        <v>7.046627427999999</v>
      </c>
      <c r="AO29" s="37">
        <v>8.7632213279999984</v>
      </c>
      <c r="AP29" s="37">
        <v>1.6627745109999998</v>
      </c>
      <c r="AQ29" s="37">
        <v>12.471274210791714</v>
      </c>
      <c r="AR29" s="37">
        <v>46.740770051243238</v>
      </c>
      <c r="AS29" s="37" t="e">
        <v>#DIV/0!</v>
      </c>
      <c r="AT29" s="37">
        <v>4.7041014398000356E-5</v>
      </c>
      <c r="AU29" s="38" t="e">
        <v>#DIV/0!</v>
      </c>
    </row>
    <row r="30" spans="1:47" x14ac:dyDescent="0.2">
      <c r="A30" s="25" t="s">
        <v>82</v>
      </c>
      <c r="B30" s="36">
        <v>3008.8540000000003</v>
      </c>
      <c r="C30" s="37">
        <v>14.178162</v>
      </c>
      <c r="D30" s="37">
        <v>0.47831849999999998</v>
      </c>
      <c r="E30" s="37" t="e">
        <v>#DIV/0!</v>
      </c>
      <c r="F30" s="37">
        <v>46.491340000000001</v>
      </c>
      <c r="G30" s="37">
        <v>10.940172</v>
      </c>
      <c r="H30" s="37">
        <v>85.083759999999998</v>
      </c>
      <c r="I30" s="37">
        <v>115.56462000000002</v>
      </c>
      <c r="J30" s="37">
        <v>17.8279</v>
      </c>
      <c r="K30" s="37">
        <v>57.378300000000003</v>
      </c>
      <c r="L30" s="37">
        <v>151.06074999999998</v>
      </c>
      <c r="M30" s="37" t="e">
        <v>#DIV/0!</v>
      </c>
      <c r="N30" s="37" t="e">
        <v>#DIV/0!</v>
      </c>
      <c r="O30" s="38">
        <v>18.996000000000002</v>
      </c>
      <c r="Q30" s="25" t="s">
        <v>55</v>
      </c>
      <c r="R30" s="36">
        <v>759.23014049586766</v>
      </c>
      <c r="S30" s="37">
        <v>4.8989188888888897</v>
      </c>
      <c r="T30" s="37">
        <v>4.9085555555555556E-2</v>
      </c>
      <c r="U30" s="37">
        <v>1.8584444444444445E-2</v>
      </c>
      <c r="V30" s="37">
        <v>4.6166077777777774</v>
      </c>
      <c r="W30" s="37">
        <v>3.8755844444444443</v>
      </c>
      <c r="X30" s="37">
        <v>7.5614944444444445</v>
      </c>
      <c r="Y30" s="37">
        <v>6.90005111111111</v>
      </c>
      <c r="Z30" s="37">
        <v>4.1526322222222216</v>
      </c>
      <c r="AA30" s="37">
        <v>2.6977411111111111</v>
      </c>
      <c r="AB30" s="37">
        <v>57.974651111111115</v>
      </c>
      <c r="AC30" s="37">
        <v>0</v>
      </c>
      <c r="AD30" s="37" t="e">
        <v>#DIV/0!</v>
      </c>
      <c r="AE30" s="38" t="e">
        <v>#DIV/0!</v>
      </c>
      <c r="AG30" s="25" t="s">
        <v>71</v>
      </c>
      <c r="AH30" s="36">
        <v>924.0462</v>
      </c>
      <c r="AI30" s="37">
        <v>0.47728607751589802</v>
      </c>
      <c r="AJ30" s="37">
        <v>3.6750353112329999E-2</v>
      </c>
      <c r="AK30" s="37">
        <v>7.8473407000000002E-3</v>
      </c>
      <c r="AL30" s="37">
        <v>3.8651449250000001</v>
      </c>
      <c r="AM30" s="37">
        <v>1.0110381579999999</v>
      </c>
      <c r="AN30" s="37">
        <v>8.2165248489999989</v>
      </c>
      <c r="AO30" s="37">
        <v>7.0189852089999984</v>
      </c>
      <c r="AP30" s="37">
        <v>1.9617532600000001</v>
      </c>
      <c r="AQ30" s="37">
        <v>11.668206276527609</v>
      </c>
      <c r="AR30" s="37">
        <v>44.728767167684495</v>
      </c>
      <c r="AS30" s="37" t="e">
        <v>#DIV/0!</v>
      </c>
      <c r="AT30" s="37">
        <v>4.421006542555887E-5</v>
      </c>
      <c r="AU30" s="38" t="e">
        <v>#DIV/0!</v>
      </c>
    </row>
    <row r="31" spans="1:47" x14ac:dyDescent="0.2">
      <c r="A31" s="25" t="s">
        <v>83</v>
      </c>
      <c r="B31" s="36">
        <v>1542.0864285714285</v>
      </c>
      <c r="C31" s="37">
        <v>13.571317571428574</v>
      </c>
      <c r="D31" s="37">
        <v>0.24441483333333333</v>
      </c>
      <c r="E31" s="37" t="e">
        <v>#DIV/0!</v>
      </c>
      <c r="F31" s="37">
        <v>32.000494285714289</v>
      </c>
      <c r="G31" s="37">
        <v>6.8298699999999997</v>
      </c>
      <c r="H31" s="37">
        <v>50.565245714285709</v>
      </c>
      <c r="I31" s="37">
        <v>77.380898571428574</v>
      </c>
      <c r="J31" s="37">
        <v>14.162020714285715</v>
      </c>
      <c r="K31" s="37">
        <v>32.051304285714288</v>
      </c>
      <c r="L31" s="37">
        <v>48.885624999999997</v>
      </c>
      <c r="M31" s="37" t="e">
        <v>#DIV/0!</v>
      </c>
      <c r="N31" s="37" t="e">
        <v>#DIV/0!</v>
      </c>
      <c r="O31" s="38">
        <v>12.037073428571428</v>
      </c>
      <c r="Q31" s="25" t="s">
        <v>56</v>
      </c>
      <c r="R31" s="36">
        <v>845.57628595041331</v>
      </c>
      <c r="S31" s="37">
        <v>1.0303500000000001</v>
      </c>
      <c r="T31" s="37">
        <v>5.2489000000000008E-2</v>
      </c>
      <c r="U31" s="37">
        <v>2.4999E-2</v>
      </c>
      <c r="V31" s="37">
        <v>4.7259969999999996</v>
      </c>
      <c r="W31" s="37">
        <v>4.4586810000000003</v>
      </c>
      <c r="X31" s="37">
        <v>8.6578979999999994</v>
      </c>
      <c r="Y31" s="37">
        <v>8.5952719999999996</v>
      </c>
      <c r="Z31" s="37">
        <v>3.5413620000000008</v>
      </c>
      <c r="AA31" s="37">
        <v>4.0186999999999999</v>
      </c>
      <c r="AB31" s="37">
        <v>73.029825000000002</v>
      </c>
      <c r="AC31" s="37">
        <v>39.741824000000001</v>
      </c>
      <c r="AD31" s="37" t="e">
        <v>#DIV/0!</v>
      </c>
      <c r="AE31" s="38" t="e">
        <v>#DIV/0!</v>
      </c>
      <c r="AG31" s="25" t="s">
        <v>72</v>
      </c>
      <c r="AH31" s="36">
        <v>983.21450000000004</v>
      </c>
      <c r="AI31" s="37">
        <v>0.97379658542218495</v>
      </c>
      <c r="AJ31" s="37">
        <v>3.8172811355250004E-2</v>
      </c>
      <c r="AK31" s="37">
        <v>9.6676920000000003E-3</v>
      </c>
      <c r="AL31" s="37">
        <v>3.8892845400000007</v>
      </c>
      <c r="AM31" s="37">
        <v>1.7365050260000003</v>
      </c>
      <c r="AN31" s="37">
        <v>8.6339963669999999</v>
      </c>
      <c r="AO31" s="37">
        <v>11.357103308000001</v>
      </c>
      <c r="AP31" s="37">
        <v>2.1784351759999998</v>
      </c>
      <c r="AQ31" s="37">
        <v>12.609814059019701</v>
      </c>
      <c r="AR31" s="37">
        <v>55.173091486744497</v>
      </c>
      <c r="AS31" s="37" t="e">
        <v>#DIV/0!</v>
      </c>
      <c r="AT31" s="37">
        <v>1.3800371791994865E-5</v>
      </c>
      <c r="AU31" s="38" t="e">
        <v>#DIV/0!</v>
      </c>
    </row>
    <row r="32" spans="1:47" x14ac:dyDescent="0.2">
      <c r="A32" s="26" t="s">
        <v>84</v>
      </c>
      <c r="B32" s="39">
        <v>1876.1028571428571</v>
      </c>
      <c r="C32" s="40">
        <v>4.0886057142857144</v>
      </c>
      <c r="D32" s="40">
        <v>0.35574381666666666</v>
      </c>
      <c r="E32" s="40" t="e">
        <v>#DIV/0!</v>
      </c>
      <c r="F32" s="40">
        <v>36.549887142857145</v>
      </c>
      <c r="G32" s="40">
        <v>7.1154794285714287</v>
      </c>
      <c r="H32" s="40">
        <v>51.301565714285722</v>
      </c>
      <c r="I32" s="40">
        <v>95.145317142857152</v>
      </c>
      <c r="J32" s="40">
        <v>10.794200285714286</v>
      </c>
      <c r="K32" s="40">
        <v>66.931158571428568</v>
      </c>
      <c r="L32" s="40">
        <v>87.187475000000006</v>
      </c>
      <c r="M32" s="40" t="e">
        <v>#DIV/0!</v>
      </c>
      <c r="N32" s="40" t="e">
        <v>#DIV/0!</v>
      </c>
      <c r="O32" s="41">
        <v>9.6997942857142867</v>
      </c>
      <c r="Q32" s="25" t="s">
        <v>57</v>
      </c>
      <c r="R32" s="36">
        <v>1069.8073809917355</v>
      </c>
      <c r="S32" s="37">
        <v>0.280142</v>
      </c>
      <c r="T32" s="37">
        <v>5.8363999999999992E-2</v>
      </c>
      <c r="U32" s="37">
        <v>3.085099999999999E-2</v>
      </c>
      <c r="V32" s="37">
        <v>5.1803430000000006</v>
      </c>
      <c r="W32" s="37">
        <v>4.1252119999999994</v>
      </c>
      <c r="X32" s="37">
        <v>8.8464490000000016</v>
      </c>
      <c r="Y32" s="37">
        <v>8.74099</v>
      </c>
      <c r="Z32" s="37">
        <v>3.3782000000000005</v>
      </c>
      <c r="AA32" s="37">
        <v>6.8906599999999996</v>
      </c>
      <c r="AB32" s="37">
        <v>79.247127000000006</v>
      </c>
      <c r="AC32" s="37">
        <v>0</v>
      </c>
      <c r="AD32" s="37" t="e">
        <v>#DIV/0!</v>
      </c>
      <c r="AE32" s="38" t="e">
        <v>#DIV/0!</v>
      </c>
      <c r="AG32" s="25" t="s">
        <v>73</v>
      </c>
      <c r="AH32" s="36">
        <v>956.77560000000017</v>
      </c>
      <c r="AI32" s="37">
        <v>0.16364629105232095</v>
      </c>
      <c r="AJ32" s="37">
        <v>3.7146334282200003E-2</v>
      </c>
      <c r="AK32" s="37">
        <v>8.2459009000000003E-3</v>
      </c>
      <c r="AL32" s="37">
        <v>3.5403595310000009</v>
      </c>
      <c r="AM32" s="37">
        <v>2.0251162570000001</v>
      </c>
      <c r="AN32" s="37">
        <v>6.5834562960000014</v>
      </c>
      <c r="AO32" s="37">
        <v>8.6435410319999981</v>
      </c>
      <c r="AP32" s="37">
        <v>2.2455735039999998</v>
      </c>
      <c r="AQ32" s="37">
        <v>13.021490367202336</v>
      </c>
      <c r="AR32" s="37">
        <v>48.962388593107462</v>
      </c>
      <c r="AS32" s="37" t="e">
        <v>#DIV/0!</v>
      </c>
      <c r="AT32" s="37">
        <v>3.9191136609046474E-5</v>
      </c>
      <c r="AU32" s="38" t="e">
        <v>#DIV/0!</v>
      </c>
    </row>
    <row r="33" spans="1:47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Q33" s="25" t="s">
        <v>58</v>
      </c>
      <c r="R33" s="36">
        <v>834.49579834710744</v>
      </c>
      <c r="S33" s="37">
        <v>7.0096000000000006E-2</v>
      </c>
      <c r="T33" s="37">
        <v>4.3302999999999994E-2</v>
      </c>
      <c r="U33" s="37">
        <v>2.1791999999999999E-2</v>
      </c>
      <c r="V33" s="37">
        <v>3.7179980000000001</v>
      </c>
      <c r="W33" s="37">
        <v>3.033919</v>
      </c>
      <c r="X33" s="37">
        <v>5.4678979999999999</v>
      </c>
      <c r="Y33" s="37">
        <v>3.6316009999999999</v>
      </c>
      <c r="Z33" s="37">
        <v>2.1005889999999998</v>
      </c>
      <c r="AA33" s="37">
        <v>2.8869419999999999</v>
      </c>
      <c r="AB33" s="37">
        <v>54.205635000000008</v>
      </c>
      <c r="AC33" s="37">
        <v>0</v>
      </c>
      <c r="AD33" s="37" t="e">
        <v>#DIV/0!</v>
      </c>
      <c r="AE33" s="38" t="e">
        <v>#DIV/0!</v>
      </c>
      <c r="AG33" s="25" t="s">
        <v>74</v>
      </c>
      <c r="AH33" s="36">
        <v>1006.3628000000001</v>
      </c>
      <c r="AI33" s="37">
        <v>0.36487001041978201</v>
      </c>
      <c r="AJ33" s="37">
        <v>3.9613183222469997E-2</v>
      </c>
      <c r="AK33" s="37">
        <v>9.2356712000000001E-3</v>
      </c>
      <c r="AL33" s="37">
        <v>3.820461323</v>
      </c>
      <c r="AM33" s="37">
        <v>1.6322216480000002</v>
      </c>
      <c r="AN33" s="37">
        <v>6.8953065189999991</v>
      </c>
      <c r="AO33" s="37">
        <v>6.2202755329999997</v>
      </c>
      <c r="AP33" s="37">
        <v>1.933441647</v>
      </c>
      <c r="AQ33" s="37">
        <v>12.09220629172053</v>
      </c>
      <c r="AR33" s="37">
        <v>36.984615148305906</v>
      </c>
      <c r="AS33" s="37" t="e">
        <v>#DIV/0!</v>
      </c>
      <c r="AT33" s="37">
        <v>7.9456864950417177E-5</v>
      </c>
      <c r="AU33" s="38" t="e">
        <v>#DIV/0!</v>
      </c>
    </row>
    <row r="34" spans="1:47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Q34" s="25" t="s">
        <v>59</v>
      </c>
      <c r="R34" s="36">
        <v>1143.9624710743801</v>
      </c>
      <c r="S34" s="37">
        <v>0.14918222222222222</v>
      </c>
      <c r="T34" s="37">
        <v>7.1039999999999992E-2</v>
      </c>
      <c r="U34" s="37">
        <v>2.5061111111111114E-2</v>
      </c>
      <c r="V34" s="37">
        <v>5.8832044444444449</v>
      </c>
      <c r="W34" s="37">
        <v>4.283392222222222</v>
      </c>
      <c r="X34" s="37">
        <v>9.0611588888888885</v>
      </c>
      <c r="Y34" s="37">
        <v>5.4861866666666668</v>
      </c>
      <c r="Z34" s="37">
        <v>3.2203466666666665</v>
      </c>
      <c r="AA34" s="37">
        <v>4.4495888888888881</v>
      </c>
      <c r="AB34" s="37">
        <v>82.024501111111107</v>
      </c>
      <c r="AC34" s="37">
        <v>0</v>
      </c>
      <c r="AD34" s="37" t="e">
        <v>#DIV/0!</v>
      </c>
      <c r="AE34" s="38" t="e">
        <v>#DIV/0!</v>
      </c>
      <c r="AG34" s="25" t="s">
        <v>75</v>
      </c>
      <c r="AH34" s="36">
        <v>999.71429999999998</v>
      </c>
      <c r="AI34" s="37">
        <v>1.0583456537100562</v>
      </c>
      <c r="AJ34" s="37">
        <v>3.9755551305112498E-2</v>
      </c>
      <c r="AK34" s="37">
        <v>9.8202240000000024E-3</v>
      </c>
      <c r="AL34" s="37">
        <v>3.6255665524999996</v>
      </c>
      <c r="AM34" s="37">
        <v>1.5065006812499999</v>
      </c>
      <c r="AN34" s="37">
        <v>6.5070538462499989</v>
      </c>
      <c r="AO34" s="37">
        <v>8.2024982550000001</v>
      </c>
      <c r="AP34" s="37">
        <v>2.6265673037499995</v>
      </c>
      <c r="AQ34" s="37">
        <v>11.389242718510785</v>
      </c>
      <c r="AR34" s="37">
        <v>41.822573077147844</v>
      </c>
      <c r="AS34" s="37" t="e">
        <v>#DIV/0!</v>
      </c>
      <c r="AT34" s="37">
        <v>3.9036658178768943E-5</v>
      </c>
      <c r="AU34" s="38" t="e">
        <v>#DIV/0!</v>
      </c>
    </row>
    <row r="35" spans="1:47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Q35" s="25" t="s">
        <v>60</v>
      </c>
      <c r="R35" s="36">
        <v>552.1288264462811</v>
      </c>
      <c r="S35" s="37">
        <v>0.88201444444444443</v>
      </c>
      <c r="T35" s="37">
        <v>2.6385555555555561E-2</v>
      </c>
      <c r="U35" s="37">
        <v>1.5843333333333334E-2</v>
      </c>
      <c r="V35" s="37">
        <v>4.1521311111111121</v>
      </c>
      <c r="W35" s="37">
        <v>2.3561955555555554</v>
      </c>
      <c r="X35" s="37">
        <v>5.7420622222222208</v>
      </c>
      <c r="Y35" s="37">
        <v>3.2268244444444445</v>
      </c>
      <c r="Z35" s="37">
        <v>1.4874099999999999</v>
      </c>
      <c r="AA35" s="37">
        <v>2.6502411111111113</v>
      </c>
      <c r="AB35" s="37">
        <v>44.507154444444446</v>
      </c>
      <c r="AC35" s="37">
        <v>17.18884111111111</v>
      </c>
      <c r="AD35" s="37" t="e">
        <v>#DIV/0!</v>
      </c>
      <c r="AE35" s="38" t="e">
        <v>#DIV/0!</v>
      </c>
      <c r="AG35" s="25" t="s">
        <v>76</v>
      </c>
      <c r="AH35" s="36">
        <v>984.47590000000002</v>
      </c>
      <c r="AI35" s="37">
        <v>0.9108291000978751</v>
      </c>
      <c r="AJ35" s="37">
        <v>3.9143476268325005E-2</v>
      </c>
      <c r="AK35" s="37">
        <v>1.3922734375000002E-2</v>
      </c>
      <c r="AL35" s="37">
        <v>3.7497215062499998</v>
      </c>
      <c r="AM35" s="37">
        <v>1.4883647637500002</v>
      </c>
      <c r="AN35" s="37">
        <v>6.6125575962499994</v>
      </c>
      <c r="AO35" s="37">
        <v>6.7907409925000008</v>
      </c>
      <c r="AP35" s="37">
        <v>2.5633958475000003</v>
      </c>
      <c r="AQ35" s="37">
        <v>11.091211622971121</v>
      </c>
      <c r="AR35" s="37">
        <v>44.002830876084495</v>
      </c>
      <c r="AS35" s="37" t="e">
        <v>#DIV/0!</v>
      </c>
      <c r="AT35" s="37">
        <v>8.0549086694874035E-5</v>
      </c>
      <c r="AU35" s="38" t="e">
        <v>#DIV/0!</v>
      </c>
    </row>
    <row r="36" spans="1:47" x14ac:dyDescent="0.2">
      <c r="Q36" s="25" t="s">
        <v>61</v>
      </c>
      <c r="R36" s="36">
        <v>804.69915805785126</v>
      </c>
      <c r="S36" s="37">
        <v>5.6971249999999994E-2</v>
      </c>
      <c r="T36" s="37">
        <v>4.5797500000000005E-2</v>
      </c>
      <c r="U36" s="37">
        <v>1.9152499999999999E-2</v>
      </c>
      <c r="V36" s="37">
        <v>4.0269399999999997</v>
      </c>
      <c r="W36" s="37">
        <v>3.4018250000000001</v>
      </c>
      <c r="X36" s="37">
        <v>7.4696150000000001</v>
      </c>
      <c r="Y36" s="37">
        <v>4.749457500000001</v>
      </c>
      <c r="Z36" s="37">
        <v>2.3519487500000005</v>
      </c>
      <c r="AA36" s="37">
        <v>3.05346875</v>
      </c>
      <c r="AB36" s="37">
        <v>67.028564999999986</v>
      </c>
      <c r="AC36" s="37">
        <v>30.779395000000001</v>
      </c>
      <c r="AD36" s="37" t="e">
        <v>#DIV/0!</v>
      </c>
      <c r="AE36" s="38" t="e">
        <v>#DIV/0!</v>
      </c>
      <c r="AG36" s="26" t="s">
        <v>77</v>
      </c>
      <c r="AH36" s="39">
        <v>956.22329999999999</v>
      </c>
      <c r="AI36" s="40">
        <v>0.67046289146449189</v>
      </c>
      <c r="AJ36" s="40">
        <v>4.6426622848319998E-2</v>
      </c>
      <c r="AK36" s="40">
        <v>2.9538267699999999E-2</v>
      </c>
      <c r="AL36" s="40">
        <v>3.5575288400000007</v>
      </c>
      <c r="AM36" s="40">
        <v>1.406890658</v>
      </c>
      <c r="AN36" s="40">
        <v>5.527361999</v>
      </c>
      <c r="AO36" s="40">
        <v>5.1235136140000002</v>
      </c>
      <c r="AP36" s="40">
        <v>1.8494936419999999</v>
      </c>
      <c r="AQ36" s="40">
        <v>10.965588829480403</v>
      </c>
      <c r="AR36" s="40">
        <v>43.329249683374655</v>
      </c>
      <c r="AS36" s="40" t="e">
        <v>#DIV/0!</v>
      </c>
      <c r="AT36" s="40">
        <v>3.4788850126004061E-4</v>
      </c>
      <c r="AU36" s="41" t="e">
        <v>#DIV/0!</v>
      </c>
    </row>
    <row r="37" spans="1:47" x14ac:dyDescent="0.2">
      <c r="Q37" s="25" t="s">
        <v>62</v>
      </c>
      <c r="R37" s="36">
        <v>1480.8875671487604</v>
      </c>
      <c r="S37" s="37">
        <v>0.48182874999999997</v>
      </c>
      <c r="T37" s="37">
        <v>0.12313875000000001</v>
      </c>
      <c r="U37" s="37">
        <v>4.3812500000000011E-2</v>
      </c>
      <c r="V37" s="37">
        <v>7.2775737499999993</v>
      </c>
      <c r="W37" s="37">
        <v>3.7985375000000001</v>
      </c>
      <c r="X37" s="37">
        <v>7.6874800000000008</v>
      </c>
      <c r="Y37" s="37">
        <v>4.7594750000000001</v>
      </c>
      <c r="Z37" s="37">
        <v>2.9133387499999999</v>
      </c>
      <c r="AA37" s="37">
        <v>16.288554999999999</v>
      </c>
      <c r="AB37" s="37">
        <v>61.206024999999997</v>
      </c>
      <c r="AC37" s="37">
        <v>11.21600375</v>
      </c>
      <c r="AD37" s="37" t="e">
        <v>#DIV/0!</v>
      </c>
      <c r="AE37" s="38" t="e">
        <v>#DIV/0!</v>
      </c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 s="25" t="s">
        <v>63</v>
      </c>
      <c r="R38" s="36">
        <v>1024.4803462809916</v>
      </c>
      <c r="S38" s="37">
        <v>1.8316000000000002E-2</v>
      </c>
      <c r="T38" s="37">
        <v>5.0554999999999996E-2</v>
      </c>
      <c r="U38" s="37">
        <v>2.3767999999999997E-2</v>
      </c>
      <c r="V38" s="37">
        <v>4.2261160000000002</v>
      </c>
      <c r="W38" s="37">
        <v>3.02216</v>
      </c>
      <c r="X38" s="37">
        <v>6.780049</v>
      </c>
      <c r="Y38" s="37">
        <v>3.8726239999999992</v>
      </c>
      <c r="Z38" s="37">
        <v>2.1670820000000002</v>
      </c>
      <c r="AA38" s="37">
        <v>2.7259979999999997</v>
      </c>
      <c r="AB38" s="37">
        <v>68.229949000000005</v>
      </c>
      <c r="AC38" s="37">
        <v>0</v>
      </c>
      <c r="AD38" s="37" t="e">
        <v>#DIV/0!</v>
      </c>
      <c r="AE38" s="38" t="e">
        <v>#DIV/0!</v>
      </c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 s="25" t="s">
        <v>64</v>
      </c>
      <c r="R39" s="36">
        <v>1249.7713140495866</v>
      </c>
      <c r="S39" s="37">
        <v>4.0419999999999998E-2</v>
      </c>
      <c r="T39" s="37">
        <v>6.1180999999999985E-2</v>
      </c>
      <c r="U39" s="37">
        <v>2.8332000000000003E-2</v>
      </c>
      <c r="V39" s="37">
        <v>5.6353249999999999</v>
      </c>
      <c r="W39" s="37">
        <v>3.6738</v>
      </c>
      <c r="X39" s="37">
        <v>8.2799990000000001</v>
      </c>
      <c r="Y39" s="37">
        <v>6.0321929999999986</v>
      </c>
      <c r="Z39" s="37">
        <v>3.4861720000000007</v>
      </c>
      <c r="AA39" s="37">
        <v>3.9023389999999991</v>
      </c>
      <c r="AB39" s="37">
        <v>78.773523999999995</v>
      </c>
      <c r="AC39" s="37">
        <v>0</v>
      </c>
      <c r="AD39" s="37" t="e">
        <v>#DIV/0!</v>
      </c>
      <c r="AE39" s="38" t="e">
        <v>#DIV/0!</v>
      </c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 s="25" t="s">
        <v>65</v>
      </c>
      <c r="R40" s="36">
        <v>1008.2752512396694</v>
      </c>
      <c r="S40" s="37">
        <v>0.41619199999999995</v>
      </c>
      <c r="T40" s="37">
        <v>5.4335000000000008E-2</v>
      </c>
      <c r="U40" s="37">
        <v>3.6848000000000006E-2</v>
      </c>
      <c r="V40" s="37">
        <v>5.3409400000000007</v>
      </c>
      <c r="W40" s="37">
        <v>4.1564150000000009</v>
      </c>
      <c r="X40" s="37">
        <v>9.8001170000000002</v>
      </c>
      <c r="Y40" s="37">
        <v>7.5758269999999994</v>
      </c>
      <c r="Z40" s="37">
        <v>3.7287860000000004</v>
      </c>
      <c r="AA40" s="37">
        <v>3.6059349999999997</v>
      </c>
      <c r="AB40" s="37">
        <v>88.53687699999999</v>
      </c>
      <c r="AC40" s="37">
        <v>0</v>
      </c>
      <c r="AD40" s="37" t="e">
        <v>#DIV/0!</v>
      </c>
      <c r="AE40" s="38" t="e">
        <v>#DIV/0!</v>
      </c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 s="25" t="s">
        <v>66</v>
      </c>
      <c r="R41" s="36">
        <v>1486.4219070247937</v>
      </c>
      <c r="S41" s="37">
        <v>0.39666750000000001</v>
      </c>
      <c r="T41" s="37">
        <v>7.6537500000000008E-2</v>
      </c>
      <c r="U41" s="37">
        <v>3.1435000000000005E-2</v>
      </c>
      <c r="V41" s="37">
        <v>7.8224500000000008</v>
      </c>
      <c r="W41" s="37">
        <v>4.6563300000000005</v>
      </c>
      <c r="X41" s="37">
        <v>11.54299</v>
      </c>
      <c r="Y41" s="37">
        <v>8.6376950000000008</v>
      </c>
      <c r="Z41" s="37">
        <v>3.6652949999999995</v>
      </c>
      <c r="AA41" s="37">
        <v>15.74352</v>
      </c>
      <c r="AB41" s="37">
        <v>95.661397499999993</v>
      </c>
      <c r="AC41" s="37">
        <v>0</v>
      </c>
      <c r="AD41" s="37" t="e">
        <v>#DIV/0!</v>
      </c>
      <c r="AE41" s="38" t="e">
        <v>#DIV/0!</v>
      </c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Q42" s="26" t="s">
        <v>67</v>
      </c>
      <c r="R42" s="39">
        <v>1438.5665752066116</v>
      </c>
      <c r="S42" s="40">
        <v>1.4467050000000001</v>
      </c>
      <c r="T42" s="40">
        <v>8.4564E-2</v>
      </c>
      <c r="U42" s="40">
        <v>4.5738999999999995E-2</v>
      </c>
      <c r="V42" s="40">
        <v>6.4262199999999989</v>
      </c>
      <c r="W42" s="40">
        <v>4.7663580000000003</v>
      </c>
      <c r="X42" s="40">
        <v>8.9371940000000016</v>
      </c>
      <c r="Y42" s="40">
        <v>8.6767490000000009</v>
      </c>
      <c r="Z42" s="40">
        <v>3.4235569999999997</v>
      </c>
      <c r="AA42" s="40">
        <v>16.249337000000001</v>
      </c>
      <c r="AB42" s="40">
        <v>76.791197000000011</v>
      </c>
      <c r="AC42" s="40">
        <v>0</v>
      </c>
      <c r="AD42" s="40" t="e">
        <v>#DIV/0!</v>
      </c>
      <c r="AE42" s="41" t="e">
        <v>#DIV/0!</v>
      </c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5" spans="1:47" x14ac:dyDescent="0.2">
      <c r="A45" s="31" t="s">
        <v>27</v>
      </c>
      <c r="B45" s="32" t="s">
        <v>79</v>
      </c>
      <c r="Q45" s="31" t="s">
        <v>27</v>
      </c>
      <c r="R45" s="32" t="s">
        <v>52</v>
      </c>
      <c r="AG45" s="31" t="s">
        <v>27</v>
      </c>
      <c r="AH45" s="32" t="s">
        <v>68</v>
      </c>
    </row>
    <row r="47" spans="1:47" x14ac:dyDescent="0.2">
      <c r="A47" s="23"/>
      <c r="B47" s="20" t="s">
        <v>103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2"/>
      <c r="Q47" s="23"/>
      <c r="R47" s="20" t="s">
        <v>103</v>
      </c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2"/>
      <c r="AG47" s="23"/>
      <c r="AH47" s="20" t="s">
        <v>103</v>
      </c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2"/>
    </row>
    <row r="48" spans="1:47" s="46" customFormat="1" ht="51" x14ac:dyDescent="0.2">
      <c r="A48" s="20" t="s">
        <v>87</v>
      </c>
      <c r="B48" s="43" t="s">
        <v>104</v>
      </c>
      <c r="C48" s="44" t="s">
        <v>105</v>
      </c>
      <c r="D48" s="44" t="s">
        <v>106</v>
      </c>
      <c r="E48" s="44" t="s">
        <v>107</v>
      </c>
      <c r="F48" s="44" t="s">
        <v>108</v>
      </c>
      <c r="G48" s="44" t="s">
        <v>109</v>
      </c>
      <c r="H48" s="44" t="s">
        <v>110</v>
      </c>
      <c r="I48" s="44" t="s">
        <v>111</v>
      </c>
      <c r="J48" s="44" t="s">
        <v>112</v>
      </c>
      <c r="K48" s="69" t="s">
        <v>134</v>
      </c>
      <c r="L48" s="44" t="s">
        <v>113</v>
      </c>
      <c r="M48" s="44" t="s">
        <v>114</v>
      </c>
      <c r="N48" s="44" t="s">
        <v>115</v>
      </c>
      <c r="O48" s="45" t="s">
        <v>116</v>
      </c>
      <c r="Q48" s="20" t="s">
        <v>87</v>
      </c>
      <c r="R48" s="43" t="s">
        <v>104</v>
      </c>
      <c r="S48" s="44" t="s">
        <v>105</v>
      </c>
      <c r="T48" s="44" t="s">
        <v>106</v>
      </c>
      <c r="U48" s="44" t="s">
        <v>107</v>
      </c>
      <c r="V48" s="44" t="s">
        <v>108</v>
      </c>
      <c r="W48" s="44" t="s">
        <v>109</v>
      </c>
      <c r="X48" s="44" t="s">
        <v>110</v>
      </c>
      <c r="Y48" s="44" t="s">
        <v>111</v>
      </c>
      <c r="Z48" s="44" t="s">
        <v>112</v>
      </c>
      <c r="AA48" s="69" t="s">
        <v>134</v>
      </c>
      <c r="AB48" s="44" t="s">
        <v>113</v>
      </c>
      <c r="AC48" s="44" t="s">
        <v>114</v>
      </c>
      <c r="AD48" s="44" t="s">
        <v>115</v>
      </c>
      <c r="AE48" s="45" t="s">
        <v>116</v>
      </c>
      <c r="AG48" s="20" t="s">
        <v>87</v>
      </c>
      <c r="AH48" s="43" t="s">
        <v>104</v>
      </c>
      <c r="AI48" s="44" t="s">
        <v>105</v>
      </c>
      <c r="AJ48" s="44" t="s">
        <v>106</v>
      </c>
      <c r="AK48" s="44" t="s">
        <v>107</v>
      </c>
      <c r="AL48" s="44" t="s">
        <v>108</v>
      </c>
      <c r="AM48" s="44" t="s">
        <v>109</v>
      </c>
      <c r="AN48" s="44" t="s">
        <v>110</v>
      </c>
      <c r="AO48" s="44" t="s">
        <v>111</v>
      </c>
      <c r="AP48" s="44" t="s">
        <v>112</v>
      </c>
      <c r="AQ48" s="69" t="s">
        <v>134</v>
      </c>
      <c r="AR48" s="44" t="s">
        <v>113</v>
      </c>
      <c r="AS48" s="44" t="s">
        <v>114</v>
      </c>
      <c r="AT48" s="44" t="s">
        <v>115</v>
      </c>
      <c r="AU48" s="45" t="s">
        <v>116</v>
      </c>
    </row>
    <row r="49" spans="1:47" x14ac:dyDescent="0.2">
      <c r="A49" s="24" t="s">
        <v>80</v>
      </c>
      <c r="B49" s="33">
        <v>474.77950695434396</v>
      </c>
      <c r="C49" s="34">
        <v>1.212644859823824</v>
      </c>
      <c r="D49" s="34">
        <v>0.21006282545982954</v>
      </c>
      <c r="E49" s="34" t="e">
        <v>#DIV/0!</v>
      </c>
      <c r="F49" s="34">
        <v>7.8213264943632099</v>
      </c>
      <c r="G49" s="34">
        <v>1.796550305970017</v>
      </c>
      <c r="H49" s="34">
        <v>11.025200010409058</v>
      </c>
      <c r="I49" s="34">
        <v>18.354478223350011</v>
      </c>
      <c r="J49" s="34">
        <v>2.6928071361278261</v>
      </c>
      <c r="K49" s="34">
        <v>6.7733797993110061</v>
      </c>
      <c r="L49" s="34">
        <v>41.024412444736249</v>
      </c>
      <c r="M49" s="34" t="e">
        <v>#DIV/0!</v>
      </c>
      <c r="N49" s="34" t="e">
        <v>#DIV/0!</v>
      </c>
      <c r="O49" s="35">
        <v>1.8558178161546903</v>
      </c>
      <c r="Q49" s="24" t="s">
        <v>53</v>
      </c>
      <c r="R49" s="33">
        <v>376.51131867113122</v>
      </c>
      <c r="S49" s="34">
        <v>0.27325323485123948</v>
      </c>
      <c r="T49" s="34">
        <v>3.0092013779960507E-2</v>
      </c>
      <c r="U49" s="34">
        <v>1.9637609749322014E-2</v>
      </c>
      <c r="V49" s="34">
        <v>3.3016250961894182</v>
      </c>
      <c r="W49" s="34">
        <v>2.0817086772566311</v>
      </c>
      <c r="X49" s="34">
        <v>4.6843783573366951</v>
      </c>
      <c r="Y49" s="34">
        <v>2.897488030814892</v>
      </c>
      <c r="Z49" s="34">
        <v>1.6350043365097093</v>
      </c>
      <c r="AA49" s="34">
        <v>1.4983808032687969</v>
      </c>
      <c r="AB49" s="34">
        <v>38.501054561941558</v>
      </c>
      <c r="AC49" s="34">
        <v>17.205201815199214</v>
      </c>
      <c r="AD49" s="34" t="e">
        <v>#DIV/0!</v>
      </c>
      <c r="AE49" s="35" t="e">
        <v>#DIV/0!</v>
      </c>
      <c r="AG49" s="24" t="s">
        <v>69</v>
      </c>
      <c r="AH49" s="33">
        <v>244.89237102712917</v>
      </c>
      <c r="AI49" s="34">
        <v>0.65562686847797003</v>
      </c>
      <c r="AJ49" s="34">
        <v>8.1529918874556455E-3</v>
      </c>
      <c r="AK49" s="34">
        <v>3.7518779685631366E-3</v>
      </c>
      <c r="AL49" s="34">
        <v>1.1062447496652461</v>
      </c>
      <c r="AM49" s="34">
        <v>0.25585330530769596</v>
      </c>
      <c r="AN49" s="34">
        <v>1.2419012149740851</v>
      </c>
      <c r="AO49" s="34">
        <v>2.3558377459806428</v>
      </c>
      <c r="AP49" s="34">
        <v>0.27501605674661683</v>
      </c>
      <c r="AQ49" s="34">
        <v>2.5858717137524181</v>
      </c>
      <c r="AR49" s="34">
        <v>8.8610780954828137</v>
      </c>
      <c r="AS49" s="34" t="e">
        <v>#DIV/0!</v>
      </c>
      <c r="AT49" s="34">
        <v>1.6006457650597715E-5</v>
      </c>
      <c r="AU49" s="35" t="e">
        <v>#DIV/0!</v>
      </c>
    </row>
    <row r="50" spans="1:47" x14ac:dyDescent="0.2">
      <c r="A50" s="25" t="s">
        <v>81</v>
      </c>
      <c r="B50" s="36">
        <v>713.30664338698091</v>
      </c>
      <c r="C50" s="37">
        <v>3.0466376476075143</v>
      </c>
      <c r="D50" s="37">
        <v>0.28295542987486316</v>
      </c>
      <c r="E50" s="37" t="e">
        <v>#DIV/0!</v>
      </c>
      <c r="F50" s="37">
        <v>10.250765696824924</v>
      </c>
      <c r="G50" s="37">
        <v>2.6042667778197703</v>
      </c>
      <c r="H50" s="37">
        <v>19.964303357249957</v>
      </c>
      <c r="I50" s="37">
        <v>55.767256916434803</v>
      </c>
      <c r="J50" s="37">
        <v>5.9434257141431042</v>
      </c>
      <c r="K50" s="37">
        <v>16.3372152098162</v>
      </c>
      <c r="L50" s="37">
        <v>37.872157119797997</v>
      </c>
      <c r="M50" s="37" t="e">
        <v>#DIV/0!</v>
      </c>
      <c r="N50" s="37" t="e">
        <v>#DIV/0!</v>
      </c>
      <c r="O50" s="38">
        <v>5.580500566884889</v>
      </c>
      <c r="Q50" s="25" t="s">
        <v>54</v>
      </c>
      <c r="R50" s="36">
        <v>311.27251168382611</v>
      </c>
      <c r="S50" s="37">
        <v>1.2454412203445545E-2</v>
      </c>
      <c r="T50" s="37">
        <v>2.7225642916600221E-2</v>
      </c>
      <c r="U50" s="37">
        <v>2.656040988639545E-2</v>
      </c>
      <c r="V50" s="37">
        <v>2.1495082784004853</v>
      </c>
      <c r="W50" s="37">
        <v>1.6186303603479097</v>
      </c>
      <c r="X50" s="37">
        <v>4.0675883484246542</v>
      </c>
      <c r="Y50" s="37">
        <v>1.9449317729104714</v>
      </c>
      <c r="Z50" s="37">
        <v>1.0541566154461535</v>
      </c>
      <c r="AA50" s="37">
        <v>1.4232684982438597</v>
      </c>
      <c r="AB50" s="37">
        <v>31.663361740117736</v>
      </c>
      <c r="AC50" s="37">
        <v>13.810643431555079</v>
      </c>
      <c r="AD50" s="37" t="e">
        <v>#DIV/0!</v>
      </c>
      <c r="AE50" s="38" t="e">
        <v>#DIV/0!</v>
      </c>
      <c r="AG50" s="25" t="s">
        <v>70</v>
      </c>
      <c r="AH50" s="36">
        <v>222.40874244447596</v>
      </c>
      <c r="AI50" s="37">
        <v>0.31674598474531301</v>
      </c>
      <c r="AJ50" s="37">
        <v>8.6349082210356084E-3</v>
      </c>
      <c r="AK50" s="37">
        <v>2.7660719685178845E-3</v>
      </c>
      <c r="AL50" s="37">
        <v>1.0307717366430915</v>
      </c>
      <c r="AM50" s="37">
        <v>0.23782317866307867</v>
      </c>
      <c r="AN50" s="37">
        <v>1.4150283966639994</v>
      </c>
      <c r="AO50" s="37">
        <v>1.5397947611114065</v>
      </c>
      <c r="AP50" s="37">
        <v>0.26641248925563027</v>
      </c>
      <c r="AQ50" s="37">
        <v>2.1407697321803125</v>
      </c>
      <c r="AR50" s="37">
        <v>9.1269651433919421</v>
      </c>
      <c r="AS50" s="37" t="e">
        <v>#DIV/0!</v>
      </c>
      <c r="AT50" s="37">
        <v>9.8020015530212177E-6</v>
      </c>
      <c r="AU50" s="38" t="e">
        <v>#DIV/0!</v>
      </c>
    </row>
    <row r="51" spans="1:47" x14ac:dyDescent="0.2">
      <c r="A51" s="25" t="s">
        <v>82</v>
      </c>
      <c r="B51" s="36">
        <v>677.09924112348449</v>
      </c>
      <c r="C51" s="37">
        <v>6.3861949426258438</v>
      </c>
      <c r="D51" s="37">
        <v>0.18280096405015694</v>
      </c>
      <c r="E51" s="37" t="e">
        <v>#DIV/0!</v>
      </c>
      <c r="F51" s="37">
        <v>12.911581043117842</v>
      </c>
      <c r="G51" s="37">
        <v>2.1682142875924457</v>
      </c>
      <c r="H51" s="37">
        <v>19.498249282768949</v>
      </c>
      <c r="I51" s="37">
        <v>18.601986434840654</v>
      </c>
      <c r="J51" s="37">
        <v>2.6787555674230439</v>
      </c>
      <c r="K51" s="37">
        <v>9.064463176327628</v>
      </c>
      <c r="L51" s="37">
        <v>37.754257211383909</v>
      </c>
      <c r="M51" s="37" t="e">
        <v>#DIV/0!</v>
      </c>
      <c r="N51" s="37" t="e">
        <v>#DIV/0!</v>
      </c>
      <c r="O51" s="38">
        <v>8.0621175782172774</v>
      </c>
      <c r="Q51" s="25" t="s">
        <v>55</v>
      </c>
      <c r="R51" s="36">
        <v>272.07033654951249</v>
      </c>
      <c r="S51" s="37">
        <v>2.4229490897687285</v>
      </c>
      <c r="T51" s="37">
        <v>2.5411204276416684E-2</v>
      </c>
      <c r="U51" s="37">
        <v>7.245723067974494E-3</v>
      </c>
      <c r="V51" s="37">
        <v>1.6132256886032537</v>
      </c>
      <c r="W51" s="37">
        <v>1.5295713117742418</v>
      </c>
      <c r="X51" s="37">
        <v>2.5195911655172907</v>
      </c>
      <c r="Y51" s="37">
        <v>2.8707338388922667</v>
      </c>
      <c r="Z51" s="37">
        <v>1.6908604236806315</v>
      </c>
      <c r="AA51" s="37">
        <v>0.85070243670223034</v>
      </c>
      <c r="AB51" s="37">
        <v>20.829420365815771</v>
      </c>
      <c r="AC51" s="37">
        <v>0</v>
      </c>
      <c r="AD51" s="37" t="e">
        <v>#DIV/0!</v>
      </c>
      <c r="AE51" s="38" t="e">
        <v>#DIV/0!</v>
      </c>
      <c r="AG51" s="25" t="s">
        <v>71</v>
      </c>
      <c r="AH51" s="36">
        <v>213.70603086732694</v>
      </c>
      <c r="AI51" s="37">
        <v>0.23104238826196941</v>
      </c>
      <c r="AJ51" s="37">
        <v>9.5797390630620871E-3</v>
      </c>
      <c r="AK51" s="37">
        <v>2.9584166714930879E-3</v>
      </c>
      <c r="AL51" s="37">
        <v>1.0261151640023933</v>
      </c>
      <c r="AM51" s="37">
        <v>0.14323545920068625</v>
      </c>
      <c r="AN51" s="37">
        <v>1.7255869938167556</v>
      </c>
      <c r="AO51" s="37">
        <v>1.2641895208770406</v>
      </c>
      <c r="AP51" s="37">
        <v>0.36112687674649874</v>
      </c>
      <c r="AQ51" s="37">
        <v>2.2234434993303664</v>
      </c>
      <c r="AR51" s="37">
        <v>9.6778555242488871</v>
      </c>
      <c r="AS51" s="37" t="e">
        <v>#DIV/0!</v>
      </c>
      <c r="AT51" s="37">
        <v>1.3140635493447361E-5</v>
      </c>
      <c r="AU51" s="38" t="e">
        <v>#DIV/0!</v>
      </c>
    </row>
    <row r="52" spans="1:47" x14ac:dyDescent="0.2">
      <c r="A52" s="25" t="s">
        <v>83</v>
      </c>
      <c r="B52" s="36">
        <v>428.25945619754799</v>
      </c>
      <c r="C52" s="37">
        <v>11.556369942025677</v>
      </c>
      <c r="D52" s="37">
        <v>0.17328721796061783</v>
      </c>
      <c r="E52" s="37" t="e">
        <v>#DIV/0!</v>
      </c>
      <c r="F52" s="37">
        <v>8.4814306822706413</v>
      </c>
      <c r="G52" s="37">
        <v>1.4795099049320348</v>
      </c>
      <c r="H52" s="37">
        <v>11.033674059872151</v>
      </c>
      <c r="I52" s="37">
        <v>21.275278810176573</v>
      </c>
      <c r="J52" s="37">
        <v>3.0148924558188788</v>
      </c>
      <c r="K52" s="37">
        <v>10.230085649960539</v>
      </c>
      <c r="L52" s="37">
        <v>16.275409203534643</v>
      </c>
      <c r="M52" s="37" t="e">
        <v>#DIV/0!</v>
      </c>
      <c r="N52" s="37" t="e">
        <v>#DIV/0!</v>
      </c>
      <c r="O52" s="38">
        <v>4.0947685614036402</v>
      </c>
      <c r="Q52" s="25" t="s">
        <v>56</v>
      </c>
      <c r="R52" s="36">
        <v>326.55254347544997</v>
      </c>
      <c r="S52" s="37">
        <v>0.65355241799465946</v>
      </c>
      <c r="T52" s="37">
        <v>2.842784567989631E-2</v>
      </c>
      <c r="U52" s="37">
        <v>1.1651696538368226E-2</v>
      </c>
      <c r="V52" s="37">
        <v>1.7423041670860915</v>
      </c>
      <c r="W52" s="37">
        <v>1.6906939007102644</v>
      </c>
      <c r="X52" s="37">
        <v>3.2308095751436698</v>
      </c>
      <c r="Y52" s="37">
        <v>2.8332259814517609</v>
      </c>
      <c r="Z52" s="37">
        <v>1.4093441384385521</v>
      </c>
      <c r="AA52" s="37">
        <v>1.4461731213485849</v>
      </c>
      <c r="AB52" s="37">
        <v>28.518857078942322</v>
      </c>
      <c r="AC52" s="37">
        <v>14.608525009642818</v>
      </c>
      <c r="AD52" s="37" t="e">
        <v>#DIV/0!</v>
      </c>
      <c r="AE52" s="38" t="e">
        <v>#DIV/0!</v>
      </c>
      <c r="AG52" s="25" t="s">
        <v>72</v>
      </c>
      <c r="AH52" s="36">
        <v>226.70127351759578</v>
      </c>
      <c r="AI52" s="37">
        <v>0.69971838112268858</v>
      </c>
      <c r="AJ52" s="37">
        <v>8.8015635936839025E-3</v>
      </c>
      <c r="AK52" s="37">
        <v>3.9980322640708315E-3</v>
      </c>
      <c r="AL52" s="37">
        <v>0.91822528806877179</v>
      </c>
      <c r="AM52" s="37">
        <v>0.27712326831303025</v>
      </c>
      <c r="AN52" s="37">
        <v>1.6367881504059496</v>
      </c>
      <c r="AO52" s="37">
        <v>1.928286441031813</v>
      </c>
      <c r="AP52" s="37">
        <v>0.30740355709115569</v>
      </c>
      <c r="AQ52" s="37">
        <v>2.2875669810198147</v>
      </c>
      <c r="AR52" s="37">
        <v>11.852729553125871</v>
      </c>
      <c r="AS52" s="37" t="e">
        <v>#DIV/0!</v>
      </c>
      <c r="AT52" s="37">
        <v>2.8281944023987557E-6</v>
      </c>
      <c r="AU52" s="38" t="e">
        <v>#DIV/0!</v>
      </c>
    </row>
    <row r="53" spans="1:47" x14ac:dyDescent="0.2">
      <c r="A53" s="26" t="s">
        <v>84</v>
      </c>
      <c r="B53" s="39">
        <v>491.94542389423327</v>
      </c>
      <c r="C53" s="40">
        <v>0.93627608470751456</v>
      </c>
      <c r="D53" s="40">
        <v>0.18745130749628214</v>
      </c>
      <c r="E53" s="40" t="e">
        <v>#DIV/0!</v>
      </c>
      <c r="F53" s="40">
        <v>9.704753751464132</v>
      </c>
      <c r="G53" s="40">
        <v>1.6851801500818693</v>
      </c>
      <c r="H53" s="40">
        <v>11.422224967548765</v>
      </c>
      <c r="I53" s="40">
        <v>28.091430655012136</v>
      </c>
      <c r="J53" s="40">
        <v>2.5162133738200478</v>
      </c>
      <c r="K53" s="40">
        <v>14.22480682193312</v>
      </c>
      <c r="L53" s="40">
        <v>35.355116999983153</v>
      </c>
      <c r="M53" s="40" t="e">
        <v>#DIV/0!</v>
      </c>
      <c r="N53" s="40" t="e">
        <v>#DIV/0!</v>
      </c>
      <c r="O53" s="41">
        <v>3.0014921624431916</v>
      </c>
      <c r="Q53" s="25" t="s">
        <v>57</v>
      </c>
      <c r="R53" s="36">
        <v>316.34677355865131</v>
      </c>
      <c r="S53" s="37">
        <v>0.16283219220343925</v>
      </c>
      <c r="T53" s="37">
        <v>2.8506946599810457E-2</v>
      </c>
      <c r="U53" s="37">
        <v>1.4242918279310294E-2</v>
      </c>
      <c r="V53" s="37">
        <v>1.4453533249543737</v>
      </c>
      <c r="W53" s="37">
        <v>1.2252107967275576</v>
      </c>
      <c r="X53" s="37">
        <v>2.5532855942684654</v>
      </c>
      <c r="Y53" s="37">
        <v>2.4366349065919235</v>
      </c>
      <c r="Z53" s="37">
        <v>1.0461217559156279</v>
      </c>
      <c r="AA53" s="37">
        <v>1.8283329226739125</v>
      </c>
      <c r="AB53" s="37">
        <v>24.844410256062755</v>
      </c>
      <c r="AC53" s="37">
        <v>0</v>
      </c>
      <c r="AD53" s="37" t="e">
        <v>#DIV/0!</v>
      </c>
      <c r="AE53" s="38" t="e">
        <v>#DIV/0!</v>
      </c>
      <c r="AG53" s="25" t="s">
        <v>73</v>
      </c>
      <c r="AH53" s="36">
        <v>210.95432839213754</v>
      </c>
      <c r="AI53" s="37">
        <v>0.10216139552497409</v>
      </c>
      <c r="AJ53" s="37">
        <v>8.1901963226605305E-3</v>
      </c>
      <c r="AK53" s="37">
        <v>3.3140112358704911E-3</v>
      </c>
      <c r="AL53" s="37">
        <v>0.94071372952360355</v>
      </c>
      <c r="AM53" s="37">
        <v>0.36987654112517926</v>
      </c>
      <c r="AN53" s="37">
        <v>1.3278727154045717</v>
      </c>
      <c r="AO53" s="37">
        <v>1.5186600337819049</v>
      </c>
      <c r="AP53" s="37">
        <v>0.35302583746594596</v>
      </c>
      <c r="AQ53" s="37">
        <v>2.3769293709209771</v>
      </c>
      <c r="AR53" s="37">
        <v>10.326656053672631</v>
      </c>
      <c r="AS53" s="37" t="e">
        <v>#DIV/0!</v>
      </c>
      <c r="AT53" s="37">
        <v>1.0627552132465492E-5</v>
      </c>
      <c r="AU53" s="38" t="e">
        <v>#DIV/0!</v>
      </c>
    </row>
    <row r="54" spans="1:47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Q54" s="25" t="s">
        <v>58</v>
      </c>
      <c r="R54" s="36">
        <v>297.74124675785919</v>
      </c>
      <c r="S54" s="37">
        <v>4.4637292132127471E-2</v>
      </c>
      <c r="T54" s="37">
        <v>2.6407654214471821E-2</v>
      </c>
      <c r="U54" s="37">
        <v>1.1564481830155638E-2</v>
      </c>
      <c r="V54" s="37">
        <v>1.2903571069522652</v>
      </c>
      <c r="W54" s="37">
        <v>1.1414792028129312</v>
      </c>
      <c r="X54" s="37">
        <v>1.869989148850278</v>
      </c>
      <c r="Y54" s="37">
        <v>1.4115723431884177</v>
      </c>
      <c r="Z54" s="37">
        <v>0.83164471856743816</v>
      </c>
      <c r="AA54" s="37">
        <v>0.9725285256119176</v>
      </c>
      <c r="AB54" s="37">
        <v>20.211557167727488</v>
      </c>
      <c r="AC54" s="37">
        <v>0</v>
      </c>
      <c r="AD54" s="37" t="e">
        <v>#DIV/0!</v>
      </c>
      <c r="AE54" s="38" t="e">
        <v>#DIV/0!</v>
      </c>
      <c r="AG54" s="25" t="s">
        <v>74</v>
      </c>
      <c r="AH54" s="36">
        <v>228.66513216482096</v>
      </c>
      <c r="AI54" s="37">
        <v>0.22260381519927896</v>
      </c>
      <c r="AJ54" s="37">
        <v>8.2047900252681105E-3</v>
      </c>
      <c r="AK54" s="37">
        <v>4.0102626586451849E-3</v>
      </c>
      <c r="AL54" s="37">
        <v>1.0570925046707487</v>
      </c>
      <c r="AM54" s="37">
        <v>0.25063358400808827</v>
      </c>
      <c r="AN54" s="37">
        <v>1.4380157440934636</v>
      </c>
      <c r="AO54" s="37">
        <v>1.0758073014972973</v>
      </c>
      <c r="AP54" s="37">
        <v>0.33204753650425017</v>
      </c>
      <c r="AQ54" s="37">
        <v>2.2462861758240189</v>
      </c>
      <c r="AR54" s="37">
        <v>7.8484361509073661</v>
      </c>
      <c r="AS54" s="37" t="e">
        <v>#DIV/0!</v>
      </c>
      <c r="AT54" s="37">
        <v>2.1741855732143163E-5</v>
      </c>
      <c r="AU54" s="38" t="e">
        <v>#DIV/0!</v>
      </c>
    </row>
    <row r="55" spans="1:47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Q55" s="25" t="s">
        <v>59</v>
      </c>
      <c r="R55" s="36">
        <v>593.91997665232759</v>
      </c>
      <c r="S55" s="37">
        <v>0.10879543622985499</v>
      </c>
      <c r="T55" s="37">
        <v>5.6752156787209462E-2</v>
      </c>
      <c r="U55" s="37">
        <v>1.0900002803261616E-2</v>
      </c>
      <c r="V55" s="37">
        <v>2.8780780953403209</v>
      </c>
      <c r="W55" s="37">
        <v>2.2807418040561824</v>
      </c>
      <c r="X55" s="37">
        <v>4.6123800795317322</v>
      </c>
      <c r="Y55" s="37">
        <v>3.1195880947089778</v>
      </c>
      <c r="Z55" s="37">
        <v>1.8040003054323466</v>
      </c>
      <c r="AA55" s="37">
        <v>2.1608271484343939</v>
      </c>
      <c r="AB55" s="37">
        <v>45.006696402541998</v>
      </c>
      <c r="AC55" s="37">
        <v>0</v>
      </c>
      <c r="AD55" s="37" t="e">
        <v>#DIV/0!</v>
      </c>
      <c r="AE55" s="38" t="e">
        <v>#DIV/0!</v>
      </c>
      <c r="AG55" s="25" t="s">
        <v>75</v>
      </c>
      <c r="AH55" s="36">
        <v>227.70048998046593</v>
      </c>
      <c r="AI55" s="37">
        <v>0.35333665125088304</v>
      </c>
      <c r="AJ55" s="37">
        <v>8.7590335181514656E-3</v>
      </c>
      <c r="AK55" s="37">
        <v>4.0579100668285207E-3</v>
      </c>
      <c r="AL55" s="37">
        <v>0.94394870873476966</v>
      </c>
      <c r="AM55" s="37">
        <v>0.29840385947796005</v>
      </c>
      <c r="AN55" s="37">
        <v>1.4489727919585671</v>
      </c>
      <c r="AO55" s="37">
        <v>1.6109598285910083</v>
      </c>
      <c r="AP55" s="37">
        <v>0.51833615574309921</v>
      </c>
      <c r="AQ55" s="37">
        <v>2.4418722210259709</v>
      </c>
      <c r="AR55" s="37">
        <v>9.1068716496276938</v>
      </c>
      <c r="AS55" s="37" t="e">
        <v>#DIV/0!</v>
      </c>
      <c r="AT55" s="37">
        <v>9.0296913376626571E-6</v>
      </c>
      <c r="AU55" s="38" t="e">
        <v>#DIV/0!</v>
      </c>
    </row>
    <row r="56" spans="1:47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 s="25" t="s">
        <v>60</v>
      </c>
      <c r="R56" s="36">
        <v>281.42622125815552</v>
      </c>
      <c r="S56" s="37">
        <v>0.54023763586293916</v>
      </c>
      <c r="T56" s="37">
        <v>1.6630766000932658E-2</v>
      </c>
      <c r="U56" s="37">
        <v>8.2030192612232659E-3</v>
      </c>
      <c r="V56" s="37">
        <v>2.1501497597344468</v>
      </c>
      <c r="W56" s="37">
        <v>1.2343197396046848</v>
      </c>
      <c r="X56" s="37">
        <v>2.8823324085312327</v>
      </c>
      <c r="Y56" s="37">
        <v>1.7008521282221387</v>
      </c>
      <c r="Z56" s="37">
        <v>0.81228892838385991</v>
      </c>
      <c r="AA56" s="37">
        <v>1.2773042512694894</v>
      </c>
      <c r="AB56" s="37">
        <v>22.503233373521077</v>
      </c>
      <c r="AC56" s="37">
        <v>9.0558681360533342</v>
      </c>
      <c r="AD56" s="37" t="e">
        <v>#DIV/0!</v>
      </c>
      <c r="AE56" s="38" t="e">
        <v>#DIV/0!</v>
      </c>
      <c r="AG56" s="25" t="s">
        <v>76</v>
      </c>
      <c r="AH56" s="36">
        <v>234.57361246381086</v>
      </c>
      <c r="AI56" s="37">
        <v>0.23347040742244851</v>
      </c>
      <c r="AJ56" s="37">
        <v>7.5704568296442037E-3</v>
      </c>
      <c r="AK56" s="37">
        <v>8.390552144651571E-3</v>
      </c>
      <c r="AL56" s="37">
        <v>0.9731200836807069</v>
      </c>
      <c r="AM56" s="37">
        <v>0.31952471917323766</v>
      </c>
      <c r="AN56" s="37">
        <v>1.5316348107992135</v>
      </c>
      <c r="AO56" s="37">
        <v>1.4625187573191454</v>
      </c>
      <c r="AP56" s="37">
        <v>0.52727258329695958</v>
      </c>
      <c r="AQ56" s="37">
        <v>2.4240794121645313</v>
      </c>
      <c r="AR56" s="37">
        <v>9.9982576093329723</v>
      </c>
      <c r="AS56" s="37" t="e">
        <v>#DIV/0!</v>
      </c>
      <c r="AT56" s="37">
        <v>2.4172435127773604E-5</v>
      </c>
      <c r="AU56" s="38" t="e">
        <v>#DIV/0!</v>
      </c>
    </row>
    <row r="57" spans="1:47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 s="25" t="s">
        <v>61</v>
      </c>
      <c r="R57" s="36">
        <v>365.64811414168361</v>
      </c>
      <c r="S57" s="37">
        <v>2.5464606494673567E-2</v>
      </c>
      <c r="T57" s="37">
        <v>2.9053093639060192E-2</v>
      </c>
      <c r="U57" s="37">
        <v>1.174655055750411E-2</v>
      </c>
      <c r="V57" s="37">
        <v>1.7597619720454096</v>
      </c>
      <c r="W57" s="37">
        <v>1.4853827056159148</v>
      </c>
      <c r="X57" s="37">
        <v>3.2004903843496044</v>
      </c>
      <c r="Y57" s="37">
        <v>2.1334575443614625</v>
      </c>
      <c r="Z57" s="37">
        <v>1.1805393715276022</v>
      </c>
      <c r="AA57" s="37">
        <v>1.437588450719145</v>
      </c>
      <c r="AB57" s="37">
        <v>31.031596658808471</v>
      </c>
      <c r="AC57" s="37">
        <v>14.678480164965508</v>
      </c>
      <c r="AD57" s="37" t="e">
        <v>#DIV/0!</v>
      </c>
      <c r="AE57" s="38" t="e">
        <v>#DIV/0!</v>
      </c>
      <c r="AG57" s="26" t="s">
        <v>77</v>
      </c>
      <c r="AH57" s="39">
        <v>220.17821282772491</v>
      </c>
      <c r="AI57" s="40">
        <v>0.36544718269139248</v>
      </c>
      <c r="AJ57" s="40">
        <v>1.1755700558273964E-2</v>
      </c>
      <c r="AK57" s="40">
        <v>3.0261429610001556E-2</v>
      </c>
      <c r="AL57" s="40">
        <v>0.966170400231532</v>
      </c>
      <c r="AM57" s="40">
        <v>0.29355554785565197</v>
      </c>
      <c r="AN57" s="40">
        <v>1.149570347967072</v>
      </c>
      <c r="AO57" s="40">
        <v>0.97011485768444539</v>
      </c>
      <c r="AP57" s="40">
        <v>0.33472197408879256</v>
      </c>
      <c r="AQ57" s="40">
        <v>2.0866968668896546</v>
      </c>
      <c r="AR57" s="40">
        <v>7.7385163269211823</v>
      </c>
      <c r="AS57" s="40" t="e">
        <v>#DIV/0!</v>
      </c>
      <c r="AT57" s="40">
        <v>9.761114159985593E-5</v>
      </c>
      <c r="AU57" s="41" t="e">
        <v>#DIV/0!</v>
      </c>
    </row>
    <row r="58" spans="1:47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Q58" s="25" t="s">
        <v>62</v>
      </c>
      <c r="R58" s="36">
        <v>418.9023072976251</v>
      </c>
      <c r="S58" s="37">
        <v>0.21440350659695703</v>
      </c>
      <c r="T58" s="37">
        <v>4.8901231488291057E-2</v>
      </c>
      <c r="U58" s="37">
        <v>2.2079892436332182E-2</v>
      </c>
      <c r="V58" s="37">
        <v>1.3601662996217769</v>
      </c>
      <c r="W58" s="37">
        <v>0.79624463141047241</v>
      </c>
      <c r="X58" s="37">
        <v>1.9303422181201761</v>
      </c>
      <c r="Y58" s="37">
        <v>1.1719699960566985</v>
      </c>
      <c r="Z58" s="37">
        <v>0.78372888308644639</v>
      </c>
      <c r="AA58" s="37">
        <v>4.1635024559686782</v>
      </c>
      <c r="AB58" s="37">
        <v>21.1737857404325</v>
      </c>
      <c r="AC58" s="37">
        <v>4.9288148501843922</v>
      </c>
      <c r="AD58" s="37" t="e">
        <v>#DIV/0!</v>
      </c>
      <c r="AE58" s="38" t="e">
        <v>#DIV/0!</v>
      </c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Q59" s="25" t="s">
        <v>63</v>
      </c>
      <c r="R59" s="36">
        <v>299.34318438805656</v>
      </c>
      <c r="S59" s="37">
        <v>6.3849235617107324E-3</v>
      </c>
      <c r="T59" s="37">
        <v>2.4724641442181644E-2</v>
      </c>
      <c r="U59" s="37">
        <v>1.2478509348297808E-2</v>
      </c>
      <c r="V59" s="37">
        <v>1.1976651961137639</v>
      </c>
      <c r="W59" s="37">
        <v>0.85326826628232544</v>
      </c>
      <c r="X59" s="37">
        <v>1.8403139843784484</v>
      </c>
      <c r="Y59" s="37">
        <v>1.1633091412403389</v>
      </c>
      <c r="Z59" s="37">
        <v>0.71719811753486462</v>
      </c>
      <c r="AA59" s="37">
        <v>0.78601799591782207</v>
      </c>
      <c r="AB59" s="37">
        <v>20.080038381128368</v>
      </c>
      <c r="AC59" s="37">
        <v>0</v>
      </c>
      <c r="AD59" s="37" t="e">
        <v>#DIV/0!</v>
      </c>
      <c r="AE59" s="38" t="e">
        <v>#DIV/0!</v>
      </c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Q60" s="25" t="s">
        <v>64</v>
      </c>
      <c r="R60" s="36">
        <v>347.22480297935624</v>
      </c>
      <c r="S60" s="37">
        <v>1.7170576900940489E-2</v>
      </c>
      <c r="T60" s="37">
        <v>3.2963134104632724E-2</v>
      </c>
      <c r="U60" s="37">
        <v>1.2736001291178044E-2</v>
      </c>
      <c r="V60" s="37">
        <v>1.5427272452471263</v>
      </c>
      <c r="W60" s="37">
        <v>1.0001838815382327</v>
      </c>
      <c r="X60" s="37">
        <v>2.2359969480770796</v>
      </c>
      <c r="Y60" s="37">
        <v>1.6347821577408401</v>
      </c>
      <c r="Z60" s="37">
        <v>1.0149230566982759</v>
      </c>
      <c r="AA60" s="37">
        <v>1.045503056740847</v>
      </c>
      <c r="AB60" s="37">
        <v>23.011957927098702</v>
      </c>
      <c r="AC60" s="37">
        <v>0</v>
      </c>
      <c r="AD60" s="37" t="e">
        <v>#DIV/0!</v>
      </c>
      <c r="AE60" s="38" t="e">
        <v>#DIV/0!</v>
      </c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Q61" s="25" t="s">
        <v>65</v>
      </c>
      <c r="R61" s="36">
        <v>334.37305486916335</v>
      </c>
      <c r="S61" s="37">
        <v>0.31736911128141548</v>
      </c>
      <c r="T61" s="37">
        <v>2.7417909090389971E-2</v>
      </c>
      <c r="U61" s="37">
        <v>1.8216303930514783E-2</v>
      </c>
      <c r="V61" s="37">
        <v>1.6679880397253017</v>
      </c>
      <c r="W61" s="37">
        <v>1.3652287677426875</v>
      </c>
      <c r="X61" s="37">
        <v>3.1750350872498672</v>
      </c>
      <c r="Y61" s="37">
        <v>2.6224518664581811</v>
      </c>
      <c r="Z61" s="37">
        <v>1.3136706897612427</v>
      </c>
      <c r="AA61" s="37">
        <v>1.1257844910328114</v>
      </c>
      <c r="AB61" s="37">
        <v>29.537870850369572</v>
      </c>
      <c r="AC61" s="37">
        <v>0</v>
      </c>
      <c r="AD61" s="37" t="e">
        <v>#DIV/0!</v>
      </c>
      <c r="AE61" s="38" t="e">
        <v>#DIV/0!</v>
      </c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Q62" s="25" t="s">
        <v>66</v>
      </c>
      <c r="R62" s="36">
        <v>349.65082651663869</v>
      </c>
      <c r="S62" s="37">
        <v>0.33377548495707909</v>
      </c>
      <c r="T62" s="37">
        <v>4.3430663802586929E-2</v>
      </c>
      <c r="U62" s="37">
        <v>1.701905304847089E-2</v>
      </c>
      <c r="V62" s="37">
        <v>1.4220741431209984</v>
      </c>
      <c r="W62" s="37">
        <v>1.1754231864595226</v>
      </c>
      <c r="X62" s="37">
        <v>2.4811217964595538</v>
      </c>
      <c r="Y62" s="37">
        <v>2.5304947584942106</v>
      </c>
      <c r="Z62" s="37">
        <v>1.0416040587638538</v>
      </c>
      <c r="AA62" s="37">
        <v>3.607676786474455</v>
      </c>
      <c r="AB62" s="37">
        <v>24.410224713794772</v>
      </c>
      <c r="AC62" s="37">
        <v>0</v>
      </c>
      <c r="AD62" s="37" t="e">
        <v>#DIV/0!</v>
      </c>
      <c r="AE62" s="38" t="e">
        <v>#DIV/0!</v>
      </c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Q63" s="26" t="s">
        <v>67</v>
      </c>
      <c r="R63" s="39">
        <v>362.72724893286278</v>
      </c>
      <c r="S63" s="40">
        <v>0.5851664123658421</v>
      </c>
      <c r="T63" s="40">
        <v>3.6329712113120652E-2</v>
      </c>
      <c r="U63" s="40">
        <v>1.7880798795231613E-2</v>
      </c>
      <c r="V63" s="40">
        <v>1.3836896679209258</v>
      </c>
      <c r="W63" s="40">
        <v>1.3342901123385578</v>
      </c>
      <c r="X63" s="40">
        <v>2.3230975974533012</v>
      </c>
      <c r="Y63" s="40">
        <v>2.4285889826602824</v>
      </c>
      <c r="Z63" s="40">
        <v>0.95235970186397712</v>
      </c>
      <c r="AA63" s="40">
        <v>3.8964505124252389</v>
      </c>
      <c r="AB63" s="40">
        <v>22.466169673264996</v>
      </c>
      <c r="AC63" s="40">
        <v>0</v>
      </c>
      <c r="AD63" s="40" t="e">
        <v>#DIV/0!</v>
      </c>
      <c r="AE63" s="41" t="e">
        <v>#DIV/0!</v>
      </c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Summaraized Data FLUX ONLY</vt:lpstr>
      <vt:lpstr>CV Piv Summary Flux</vt:lpstr>
      <vt:lpstr>CV Pivots Flux Across H20Sheds</vt:lpstr>
      <vt:lpstr>CV Pivots Flux Across Years</vt:lpstr>
    </vt:vector>
  </TitlesOfParts>
  <Company>SUNY ESF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Jiyoung An</dc:creator>
  <cp:lastModifiedBy>Pilar Lyons</cp:lastModifiedBy>
  <dcterms:created xsi:type="dcterms:W3CDTF">2012-02-02T16:47:12Z</dcterms:created>
  <dcterms:modified xsi:type="dcterms:W3CDTF">2012-12-07T23:45:41Z</dcterms:modified>
</cp:coreProperties>
</file>