
<file path=[Content_Types].xml><?xml version="1.0" encoding="utf-8"?>
<Types xmlns="http://schemas.openxmlformats.org/package/2006/content-types">
  <Default Extension="bin" ContentType="application/vnd.openxmlformats-officedocument.oleObject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Default Extension="emf" ContentType="image/x-emf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75" yWindow="-15" windowWidth="19320" windowHeight="11760" firstSheet="2" activeTab="3"/>
  </bookViews>
  <sheets>
    <sheet name="Notes" sheetId="3" r:id="rId1"/>
    <sheet name="Summaraized Data" sheetId="2" r:id="rId2"/>
    <sheet name="CV Piv Summary Conc" sheetId="19" r:id="rId3"/>
    <sheet name="CV Pivots Conc Across H20Sheds" sheetId="17" r:id="rId4"/>
    <sheet name="CV Pivots Conc Across Years" sheetId="18" r:id="rId5"/>
  </sheets>
  <definedNames>
    <definedName name="_xlnm._FilterDatabase" localSheetId="1" hidden="1">'Summaraized Data'!$A$1:$AF$276</definedName>
  </definedNames>
  <calcPr calcId="125725" concurrentCalc="0"/>
  <pivotCaches>
    <pivotCache cacheId="1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L50" i="19"/>
  <c r="K50"/>
  <c r="J50"/>
  <c r="I50"/>
  <c r="H50"/>
  <c r="G50"/>
  <c r="F50"/>
  <c r="E50"/>
  <c r="D50"/>
  <c r="C50"/>
  <c r="B50"/>
  <c r="B49"/>
  <c r="C49"/>
  <c r="D49"/>
  <c r="E49"/>
  <c r="F49"/>
  <c r="G49"/>
  <c r="H49"/>
  <c r="I49"/>
  <c r="K49"/>
  <c r="L49"/>
  <c r="L48"/>
  <c r="K48"/>
  <c r="I48"/>
  <c r="H48"/>
  <c r="G48"/>
  <c r="F48"/>
  <c r="E48"/>
  <c r="D48"/>
  <c r="C48"/>
  <c r="B48"/>
  <c r="B45"/>
  <c r="C45"/>
  <c r="D45"/>
  <c r="E45"/>
  <c r="F45"/>
  <c r="G45"/>
  <c r="H45"/>
  <c r="I45"/>
  <c r="J45"/>
  <c r="K45"/>
  <c r="L45"/>
  <c r="L44"/>
  <c r="K44"/>
  <c r="I44"/>
  <c r="H44"/>
  <c r="G44"/>
  <c r="F44"/>
  <c r="E44"/>
  <c r="D44"/>
  <c r="C44"/>
  <c r="B44"/>
  <c r="L43"/>
  <c r="K43"/>
  <c r="I43"/>
  <c r="H43"/>
  <c r="G43"/>
  <c r="F43"/>
  <c r="E43"/>
  <c r="Q4"/>
  <c r="M14"/>
  <c r="B43"/>
  <c r="Q19"/>
  <c r="Q20"/>
  <c r="Q21"/>
  <c r="Q22"/>
  <c r="Q23"/>
  <c r="Q24"/>
  <c r="Q25"/>
  <c r="Q26"/>
  <c r="Q27"/>
  <c r="Q28"/>
  <c r="Q29"/>
  <c r="Q30"/>
  <c r="Q31"/>
  <c r="Q32"/>
  <c r="Q33"/>
  <c r="AF19"/>
  <c r="AF20"/>
  <c r="AF21"/>
  <c r="AF22"/>
  <c r="AF23"/>
  <c r="AF24"/>
  <c r="AF25"/>
  <c r="AF26"/>
  <c r="AF27"/>
  <c r="AG19"/>
  <c r="AH19"/>
  <c r="AI19"/>
  <c r="AJ19"/>
  <c r="AK19"/>
  <c r="AL19"/>
  <c r="AM19"/>
  <c r="AN19"/>
  <c r="AO19"/>
  <c r="AP19"/>
  <c r="AQ19"/>
  <c r="AG20"/>
  <c r="AH20"/>
  <c r="AI20"/>
  <c r="AJ20"/>
  <c r="AK20"/>
  <c r="AL20"/>
  <c r="AM20"/>
  <c r="AN20"/>
  <c r="AO20"/>
  <c r="AP20"/>
  <c r="AQ20"/>
  <c r="AG21"/>
  <c r="AH21"/>
  <c r="AI21"/>
  <c r="AJ21"/>
  <c r="AK21"/>
  <c r="AL21"/>
  <c r="AM21"/>
  <c r="AN21"/>
  <c r="AO21"/>
  <c r="AP21"/>
  <c r="AQ21"/>
  <c r="AG22"/>
  <c r="AH22"/>
  <c r="AI22"/>
  <c r="AJ22"/>
  <c r="AK22"/>
  <c r="AL22"/>
  <c r="AM22"/>
  <c r="AN22"/>
  <c r="AO22"/>
  <c r="AP22"/>
  <c r="AQ22"/>
  <c r="AG23"/>
  <c r="AH23"/>
  <c r="AI23"/>
  <c r="AJ23"/>
  <c r="AK23"/>
  <c r="AL23"/>
  <c r="AM23"/>
  <c r="AN23"/>
  <c r="AO23"/>
  <c r="AP23"/>
  <c r="AQ23"/>
  <c r="AG24"/>
  <c r="AH24"/>
  <c r="AI24"/>
  <c r="AJ24"/>
  <c r="AK24"/>
  <c r="AL24"/>
  <c r="AM24"/>
  <c r="AN24"/>
  <c r="AO24"/>
  <c r="AP24"/>
  <c r="AQ24"/>
  <c r="AG25"/>
  <c r="AH25"/>
  <c r="AI25"/>
  <c r="AJ25"/>
  <c r="AK25"/>
  <c r="AL25"/>
  <c r="AM25"/>
  <c r="AN25"/>
  <c r="AO25"/>
  <c r="AP25"/>
  <c r="AQ25"/>
  <c r="AG26"/>
  <c r="AH26"/>
  <c r="AI26"/>
  <c r="AJ26"/>
  <c r="AK26"/>
  <c r="AL26"/>
  <c r="AM26"/>
  <c r="AN26"/>
  <c r="AO26"/>
  <c r="AP26"/>
  <c r="AQ26"/>
  <c r="AG27"/>
  <c r="AH27"/>
  <c r="AI27"/>
  <c r="AJ27"/>
  <c r="AK27"/>
  <c r="AL27"/>
  <c r="AM27"/>
  <c r="AN27"/>
  <c r="AO27"/>
  <c r="AP27"/>
  <c r="AQ27"/>
  <c r="AQ18"/>
  <c r="AH18"/>
  <c r="AI18"/>
  <c r="AJ18"/>
  <c r="AK18"/>
  <c r="AL18"/>
  <c r="AM18"/>
  <c r="AN18"/>
  <c r="AO18"/>
  <c r="AP18"/>
  <c r="AG18"/>
  <c r="R19"/>
  <c r="S19"/>
  <c r="T19"/>
  <c r="U19"/>
  <c r="V19"/>
  <c r="W19"/>
  <c r="X19"/>
  <c r="Y19"/>
  <c r="Z19"/>
  <c r="AA19"/>
  <c r="AB19"/>
  <c r="AC19"/>
  <c r="R20"/>
  <c r="S20"/>
  <c r="T20"/>
  <c r="U20"/>
  <c r="V20"/>
  <c r="W20"/>
  <c r="X20"/>
  <c r="Y20"/>
  <c r="Z20"/>
  <c r="AA20"/>
  <c r="AB20"/>
  <c r="AC20"/>
  <c r="R21"/>
  <c r="S21"/>
  <c r="T21"/>
  <c r="U21"/>
  <c r="V21"/>
  <c r="W21"/>
  <c r="X21"/>
  <c r="Y21"/>
  <c r="Z21"/>
  <c r="AA21"/>
  <c r="AB21"/>
  <c r="AC21"/>
  <c r="R22"/>
  <c r="S22"/>
  <c r="T22"/>
  <c r="U22"/>
  <c r="V22"/>
  <c r="W22"/>
  <c r="X22"/>
  <c r="Y22"/>
  <c r="Z22"/>
  <c r="AA22"/>
  <c r="AB22"/>
  <c r="AC22"/>
  <c r="R23"/>
  <c r="S23"/>
  <c r="T23"/>
  <c r="U23"/>
  <c r="V23"/>
  <c r="W23"/>
  <c r="X23"/>
  <c r="Y23"/>
  <c r="Z23"/>
  <c r="AA23"/>
  <c r="AB23"/>
  <c r="AC23"/>
  <c r="R24"/>
  <c r="S24"/>
  <c r="T24"/>
  <c r="U24"/>
  <c r="V24"/>
  <c r="W24"/>
  <c r="X24"/>
  <c r="Y24"/>
  <c r="Z24"/>
  <c r="AA24"/>
  <c r="AB24"/>
  <c r="AC24"/>
  <c r="R25"/>
  <c r="S25"/>
  <c r="T25"/>
  <c r="U25"/>
  <c r="V25"/>
  <c r="W25"/>
  <c r="X25"/>
  <c r="Y25"/>
  <c r="Z25"/>
  <c r="AA25"/>
  <c r="AB25"/>
  <c r="AC25"/>
  <c r="R26"/>
  <c r="S26"/>
  <c r="T26"/>
  <c r="U26"/>
  <c r="V26"/>
  <c r="W26"/>
  <c r="X26"/>
  <c r="Y26"/>
  <c r="Z26"/>
  <c r="AA26"/>
  <c r="AB26"/>
  <c r="AC26"/>
  <c r="R27"/>
  <c r="S27"/>
  <c r="T27"/>
  <c r="U27"/>
  <c r="V27"/>
  <c r="W27"/>
  <c r="X27"/>
  <c r="Y27"/>
  <c r="Z27"/>
  <c r="AA27"/>
  <c r="AB27"/>
  <c r="AC27"/>
  <c r="R28"/>
  <c r="S28"/>
  <c r="T28"/>
  <c r="U28"/>
  <c r="V28"/>
  <c r="W28"/>
  <c r="X28"/>
  <c r="Y28"/>
  <c r="Z28"/>
  <c r="AA28"/>
  <c r="AB28"/>
  <c r="AC28"/>
  <c r="R29"/>
  <c r="S29"/>
  <c r="T29"/>
  <c r="U29"/>
  <c r="V29"/>
  <c r="W29"/>
  <c r="X29"/>
  <c r="Y29"/>
  <c r="Z29"/>
  <c r="AA29"/>
  <c r="AB29"/>
  <c r="AC29"/>
  <c r="R30"/>
  <c r="S30"/>
  <c r="T30"/>
  <c r="U30"/>
  <c r="V30"/>
  <c r="W30"/>
  <c r="X30"/>
  <c r="Y30"/>
  <c r="Z30"/>
  <c r="AA30"/>
  <c r="AB30"/>
  <c r="AC30"/>
  <c r="R31"/>
  <c r="S31"/>
  <c r="T31"/>
  <c r="U31"/>
  <c r="V31"/>
  <c r="W31"/>
  <c r="X31"/>
  <c r="Y31"/>
  <c r="Z31"/>
  <c r="AA31"/>
  <c r="AB31"/>
  <c r="AC31"/>
  <c r="R32"/>
  <c r="S32"/>
  <c r="T32"/>
  <c r="U32"/>
  <c r="V32"/>
  <c r="W32"/>
  <c r="X32"/>
  <c r="Y32"/>
  <c r="Z32"/>
  <c r="AA32"/>
  <c r="AB32"/>
  <c r="AC32"/>
  <c r="R33"/>
  <c r="S33"/>
  <c r="T33"/>
  <c r="U33"/>
  <c r="V33"/>
  <c r="W33"/>
  <c r="X33"/>
  <c r="Y33"/>
  <c r="Z33"/>
  <c r="AA33"/>
  <c r="AB33"/>
  <c r="AC33"/>
  <c r="T18"/>
  <c r="U18"/>
  <c r="V18"/>
  <c r="W18"/>
  <c r="X18"/>
  <c r="Y18"/>
  <c r="Z18"/>
  <c r="AA18"/>
  <c r="AB18"/>
  <c r="AC18"/>
  <c r="R18"/>
  <c r="S18"/>
  <c r="D19"/>
  <c r="E19"/>
  <c r="F19"/>
  <c r="G19"/>
  <c r="H19"/>
  <c r="I19"/>
  <c r="J19"/>
  <c r="K19"/>
  <c r="L19"/>
  <c r="M19"/>
  <c r="N19"/>
  <c r="D20"/>
  <c r="E20"/>
  <c r="F20"/>
  <c r="G20"/>
  <c r="H20"/>
  <c r="I20"/>
  <c r="J20"/>
  <c r="K20"/>
  <c r="L20"/>
  <c r="M20"/>
  <c r="N20"/>
  <c r="D21"/>
  <c r="E21"/>
  <c r="F21"/>
  <c r="G21"/>
  <c r="H21"/>
  <c r="I21"/>
  <c r="J21"/>
  <c r="K21"/>
  <c r="L21"/>
  <c r="M21"/>
  <c r="N21"/>
  <c r="D22"/>
  <c r="E22"/>
  <c r="F22"/>
  <c r="G22"/>
  <c r="H22"/>
  <c r="I22"/>
  <c r="J22"/>
  <c r="K22"/>
  <c r="L22"/>
  <c r="M22"/>
  <c r="N22"/>
  <c r="D23"/>
  <c r="E23"/>
  <c r="F23"/>
  <c r="G23"/>
  <c r="H23"/>
  <c r="I23"/>
  <c r="J23"/>
  <c r="K23"/>
  <c r="L23"/>
  <c r="M23"/>
  <c r="N23"/>
  <c r="E18"/>
  <c r="F18"/>
  <c r="G18"/>
  <c r="H18"/>
  <c r="I18"/>
  <c r="J18"/>
  <c r="K18"/>
  <c r="L18"/>
  <c r="M18"/>
  <c r="N18"/>
  <c r="D18"/>
  <c r="C19"/>
  <c r="C20"/>
  <c r="C21"/>
  <c r="C22"/>
  <c r="C23"/>
  <c r="AU13" i="18"/>
  <c r="AT13"/>
  <c r="AS13"/>
  <c r="AR13"/>
  <c r="AQ13"/>
  <c r="AP13"/>
  <c r="AO13"/>
  <c r="AN13"/>
  <c r="AM13"/>
  <c r="AL13"/>
  <c r="AK13"/>
  <c r="AJ13"/>
  <c r="AI13"/>
  <c r="AH13"/>
  <c r="AU12"/>
  <c r="AT12"/>
  <c r="AS12"/>
  <c r="AR12"/>
  <c r="AQ12"/>
  <c r="AP12"/>
  <c r="AO12"/>
  <c r="AN12"/>
  <c r="AM12"/>
  <c r="AL12"/>
  <c r="AK12"/>
  <c r="AJ12"/>
  <c r="AI12"/>
  <c r="AH12"/>
  <c r="AU11"/>
  <c r="AT11"/>
  <c r="AS11"/>
  <c r="AR11"/>
  <c r="AQ11"/>
  <c r="AP11"/>
  <c r="AO11"/>
  <c r="AN11"/>
  <c r="AM11"/>
  <c r="AL11"/>
  <c r="AK11"/>
  <c r="AJ11"/>
  <c r="AI11"/>
  <c r="AH11"/>
  <c r="AU10"/>
  <c r="AT10"/>
  <c r="AS10"/>
  <c r="AR10"/>
  <c r="AQ10"/>
  <c r="AP10"/>
  <c r="AO10"/>
  <c r="AN10"/>
  <c r="AM10"/>
  <c r="AL10"/>
  <c r="AK10"/>
  <c r="AJ10"/>
  <c r="AI10"/>
  <c r="AH10"/>
  <c r="AU9"/>
  <c r="AT9"/>
  <c r="AS9"/>
  <c r="AR9"/>
  <c r="AQ9"/>
  <c r="AP9"/>
  <c r="AO9"/>
  <c r="AN9"/>
  <c r="AM9"/>
  <c r="AL9"/>
  <c r="AK9"/>
  <c r="AJ9"/>
  <c r="AI9"/>
  <c r="AH9"/>
  <c r="AU8"/>
  <c r="AT8"/>
  <c r="AS8"/>
  <c r="AR8"/>
  <c r="AQ8"/>
  <c r="AP8"/>
  <c r="AO8"/>
  <c r="AN8"/>
  <c r="AM8"/>
  <c r="AL8"/>
  <c r="AK8"/>
  <c r="AJ8"/>
  <c r="AI8"/>
  <c r="AH8"/>
  <c r="AU7"/>
  <c r="AT7"/>
  <c r="AS7"/>
  <c r="AR7"/>
  <c r="AQ7"/>
  <c r="AP7"/>
  <c r="AO7"/>
  <c r="AN7"/>
  <c r="AM7"/>
  <c r="AL7"/>
  <c r="AK7"/>
  <c r="AJ7"/>
  <c r="AI7"/>
  <c r="AH7"/>
  <c r="AU6"/>
  <c r="AT6"/>
  <c r="AS6"/>
  <c r="AR6"/>
  <c r="AQ6"/>
  <c r="AP6"/>
  <c r="AO6"/>
  <c r="AN6"/>
  <c r="AM6"/>
  <c r="AL6"/>
  <c r="AK6"/>
  <c r="AJ6"/>
  <c r="AI6"/>
  <c r="AH6"/>
  <c r="AU5"/>
  <c r="AT5"/>
  <c r="AS5"/>
  <c r="AR5"/>
  <c r="AQ5"/>
  <c r="AP5"/>
  <c r="AO5"/>
  <c r="AN5"/>
  <c r="AM5"/>
  <c r="AL5"/>
  <c r="AK5"/>
  <c r="AJ5"/>
  <c r="AI5"/>
  <c r="AH5"/>
  <c r="AE19"/>
  <c r="AD19"/>
  <c r="AC19"/>
  <c r="AB19"/>
  <c r="AA19"/>
  <c r="Z19"/>
  <c r="Y19"/>
  <c r="X19"/>
  <c r="W19"/>
  <c r="V19"/>
  <c r="U19"/>
  <c r="T19"/>
  <c r="S19"/>
  <c r="R19"/>
  <c r="AE18"/>
  <c r="AD18"/>
  <c r="AC18"/>
  <c r="AB18"/>
  <c r="AA18"/>
  <c r="Z18"/>
  <c r="Y18"/>
  <c r="X18"/>
  <c r="W18"/>
  <c r="V18"/>
  <c r="U18"/>
  <c r="T18"/>
  <c r="S18"/>
  <c r="R18"/>
  <c r="AE17"/>
  <c r="AD17"/>
  <c r="AC17"/>
  <c r="AB17"/>
  <c r="AA17"/>
  <c r="Z17"/>
  <c r="Y17"/>
  <c r="X17"/>
  <c r="W17"/>
  <c r="V17"/>
  <c r="U17"/>
  <c r="T17"/>
  <c r="S17"/>
  <c r="R17"/>
  <c r="AE16"/>
  <c r="AD16"/>
  <c r="AC16"/>
  <c r="AB16"/>
  <c r="AA16"/>
  <c r="Z16"/>
  <c r="Y16"/>
  <c r="X16"/>
  <c r="W16"/>
  <c r="V16"/>
  <c r="U16"/>
  <c r="T16"/>
  <c r="S16"/>
  <c r="R16"/>
  <c r="AE15"/>
  <c r="AD15"/>
  <c r="AC15"/>
  <c r="AB15"/>
  <c r="AA15"/>
  <c r="Z15"/>
  <c r="Y15"/>
  <c r="X15"/>
  <c r="W15"/>
  <c r="V15"/>
  <c r="U15"/>
  <c r="T15"/>
  <c r="S15"/>
  <c r="R15"/>
  <c r="AE14"/>
  <c r="AD14"/>
  <c r="AC14"/>
  <c r="AB14"/>
  <c r="AA14"/>
  <c r="Z14"/>
  <c r="Y14"/>
  <c r="X14"/>
  <c r="W14"/>
  <c r="V14"/>
  <c r="U14"/>
  <c r="T14"/>
  <c r="S14"/>
  <c r="R14"/>
  <c r="AE13"/>
  <c r="AD13"/>
  <c r="AC13"/>
  <c r="AB13"/>
  <c r="AA13"/>
  <c r="Z13"/>
  <c r="Y13"/>
  <c r="X13"/>
  <c r="W13"/>
  <c r="V13"/>
  <c r="U13"/>
  <c r="T13"/>
  <c r="S13"/>
  <c r="R13"/>
  <c r="AE12"/>
  <c r="AD12"/>
  <c r="AC12"/>
  <c r="AB12"/>
  <c r="AA12"/>
  <c r="Z12"/>
  <c r="Y12"/>
  <c r="X12"/>
  <c r="W12"/>
  <c r="V12"/>
  <c r="U12"/>
  <c r="T12"/>
  <c r="S12"/>
  <c r="R12"/>
  <c r="AE11"/>
  <c r="AD11"/>
  <c r="AC11"/>
  <c r="AB11"/>
  <c r="AA11"/>
  <c r="Z11"/>
  <c r="Y11"/>
  <c r="X11"/>
  <c r="W11"/>
  <c r="V11"/>
  <c r="U11"/>
  <c r="T11"/>
  <c r="S11"/>
  <c r="R11"/>
  <c r="AE10"/>
  <c r="AD10"/>
  <c r="AC10"/>
  <c r="AB10"/>
  <c r="AA10"/>
  <c r="Z10"/>
  <c r="Y10"/>
  <c r="X10"/>
  <c r="W10"/>
  <c r="V10"/>
  <c r="U10"/>
  <c r="T10"/>
  <c r="S10"/>
  <c r="R10"/>
  <c r="AE9"/>
  <c r="AD9"/>
  <c r="AC9"/>
  <c r="AB9"/>
  <c r="AA9"/>
  <c r="Z9"/>
  <c r="Y9"/>
  <c r="X9"/>
  <c r="W9"/>
  <c r="V9"/>
  <c r="U9"/>
  <c r="T9"/>
  <c r="S9"/>
  <c r="R9"/>
  <c r="AE8"/>
  <c r="AD8"/>
  <c r="AC8"/>
  <c r="AB8"/>
  <c r="AA8"/>
  <c r="Z8"/>
  <c r="Y8"/>
  <c r="X8"/>
  <c r="W8"/>
  <c r="V8"/>
  <c r="U8"/>
  <c r="T8"/>
  <c r="S8"/>
  <c r="R8"/>
  <c r="AE7"/>
  <c r="AD7"/>
  <c r="AC7"/>
  <c r="AB7"/>
  <c r="AA7"/>
  <c r="Z7"/>
  <c r="Y7"/>
  <c r="X7"/>
  <c r="W7"/>
  <c r="V7"/>
  <c r="U7"/>
  <c r="T7"/>
  <c r="S7"/>
  <c r="R7"/>
  <c r="AE6"/>
  <c r="AD6"/>
  <c r="AC6"/>
  <c r="AB6"/>
  <c r="AA6"/>
  <c r="Z6"/>
  <c r="Y6"/>
  <c r="X6"/>
  <c r="W6"/>
  <c r="V6"/>
  <c r="U6"/>
  <c r="T6"/>
  <c r="S6"/>
  <c r="R6"/>
  <c r="AE5"/>
  <c r="AD5"/>
  <c r="AC5"/>
  <c r="AB5"/>
  <c r="AA5"/>
  <c r="Z5"/>
  <c r="Y5"/>
  <c r="X5"/>
  <c r="W5"/>
  <c r="V5"/>
  <c r="U5"/>
  <c r="T5"/>
  <c r="S5"/>
  <c r="R5"/>
  <c r="O9"/>
  <c r="N9"/>
  <c r="M9"/>
  <c r="L9"/>
  <c r="K9"/>
  <c r="J9"/>
  <c r="I9"/>
  <c r="H9"/>
  <c r="G9"/>
  <c r="F9"/>
  <c r="E9"/>
  <c r="D9"/>
  <c r="C9"/>
  <c r="B9"/>
  <c r="O8"/>
  <c r="N8"/>
  <c r="M8"/>
  <c r="L8"/>
  <c r="K8"/>
  <c r="J8"/>
  <c r="I8"/>
  <c r="H8"/>
  <c r="G8"/>
  <c r="F8"/>
  <c r="E8"/>
  <c r="D8"/>
  <c r="C8"/>
  <c r="B8"/>
  <c r="O7"/>
  <c r="N7"/>
  <c r="M7"/>
  <c r="L7"/>
  <c r="K7"/>
  <c r="J7"/>
  <c r="I7"/>
  <c r="H7"/>
  <c r="G7"/>
  <c r="F7"/>
  <c r="E7"/>
  <c r="D7"/>
  <c r="C7"/>
  <c r="B7"/>
  <c r="O6"/>
  <c r="N6"/>
  <c r="M6"/>
  <c r="L6"/>
  <c r="K6"/>
  <c r="J6"/>
  <c r="I6"/>
  <c r="H6"/>
  <c r="G6"/>
  <c r="F6"/>
  <c r="E6"/>
  <c r="D6"/>
  <c r="C6"/>
  <c r="B6"/>
  <c r="O5"/>
  <c r="N5"/>
  <c r="M5"/>
  <c r="L5"/>
  <c r="K5"/>
  <c r="J5"/>
  <c r="I5"/>
  <c r="H5"/>
  <c r="G5"/>
  <c r="F5"/>
  <c r="E5"/>
  <c r="D5"/>
  <c r="C5"/>
  <c r="B5"/>
  <c r="F14" i="19"/>
  <c r="AF4"/>
  <c r="AF5"/>
  <c r="AF6"/>
  <c r="AF7"/>
  <c r="AF8"/>
  <c r="AF9"/>
  <c r="AF10"/>
  <c r="AF11"/>
  <c r="AF12"/>
  <c r="AF13"/>
  <c r="AG4"/>
  <c r="AH4"/>
  <c r="AI4"/>
  <c r="AJ4"/>
  <c r="AK4"/>
  <c r="AL4"/>
  <c r="AM4"/>
  <c r="AN4"/>
  <c r="AO4"/>
  <c r="AP4"/>
  <c r="AQ4"/>
  <c r="AG5"/>
  <c r="AH5"/>
  <c r="AI5"/>
  <c r="AJ5"/>
  <c r="AK5"/>
  <c r="AL5"/>
  <c r="AM5"/>
  <c r="AN5"/>
  <c r="AO5"/>
  <c r="AP5"/>
  <c r="AQ5"/>
  <c r="AG6"/>
  <c r="AH6"/>
  <c r="AI6"/>
  <c r="AJ6"/>
  <c r="AK6"/>
  <c r="AL6"/>
  <c r="AM6"/>
  <c r="AN6"/>
  <c r="AO6"/>
  <c r="AP6"/>
  <c r="AQ6"/>
  <c r="AG7"/>
  <c r="AH7"/>
  <c r="AI7"/>
  <c r="AJ7"/>
  <c r="AK7"/>
  <c r="AL7"/>
  <c r="AM7"/>
  <c r="AN7"/>
  <c r="AO7"/>
  <c r="AP7"/>
  <c r="AQ7"/>
  <c r="AG8"/>
  <c r="AH8"/>
  <c r="AI8"/>
  <c r="AJ8"/>
  <c r="AK8"/>
  <c r="AL8"/>
  <c r="AM8"/>
  <c r="AN8"/>
  <c r="AO8"/>
  <c r="AP8"/>
  <c r="AQ8"/>
  <c r="AG9"/>
  <c r="AH9"/>
  <c r="AI9"/>
  <c r="AJ9"/>
  <c r="AK9"/>
  <c r="AL9"/>
  <c r="AM9"/>
  <c r="AN9"/>
  <c r="AO9"/>
  <c r="AP9"/>
  <c r="AQ9"/>
  <c r="AG10"/>
  <c r="AH10"/>
  <c r="AI10"/>
  <c r="AJ10"/>
  <c r="AK10"/>
  <c r="AL10"/>
  <c r="AM10"/>
  <c r="AN10"/>
  <c r="AO10"/>
  <c r="AP10"/>
  <c r="AQ10"/>
  <c r="AG11"/>
  <c r="AH11"/>
  <c r="AI11"/>
  <c r="AJ11"/>
  <c r="AK11"/>
  <c r="AL11"/>
  <c r="AM11"/>
  <c r="AN11"/>
  <c r="AO11"/>
  <c r="AP11"/>
  <c r="AQ11"/>
  <c r="AG12"/>
  <c r="AH12"/>
  <c r="AI12"/>
  <c r="AJ12"/>
  <c r="AK12"/>
  <c r="AL12"/>
  <c r="AM12"/>
  <c r="AN12"/>
  <c r="AO12"/>
  <c r="AP12"/>
  <c r="AQ12"/>
  <c r="AG13"/>
  <c r="AH13"/>
  <c r="AI13"/>
  <c r="AJ13"/>
  <c r="AK13"/>
  <c r="AL13"/>
  <c r="AM13"/>
  <c r="AN13"/>
  <c r="AO13"/>
  <c r="AP13"/>
  <c r="AQ13"/>
  <c r="AQ3"/>
  <c r="AH3"/>
  <c r="AI3"/>
  <c r="AJ3"/>
  <c r="AK3"/>
  <c r="AL3"/>
  <c r="AM3"/>
  <c r="AN3"/>
  <c r="AO3"/>
  <c r="AP3"/>
  <c r="AG3"/>
  <c r="Q5"/>
  <c r="Q6"/>
  <c r="Q7"/>
  <c r="Q8"/>
  <c r="Q9"/>
  <c r="Q10"/>
  <c r="Q11"/>
  <c r="Q12"/>
  <c r="Q13"/>
  <c r="R4"/>
  <c r="S4"/>
  <c r="T4"/>
  <c r="U4"/>
  <c r="V4"/>
  <c r="W4"/>
  <c r="X4"/>
  <c r="Y4"/>
  <c r="Z4"/>
  <c r="AA4"/>
  <c r="AB4"/>
  <c r="AC4"/>
  <c r="R5"/>
  <c r="S5"/>
  <c r="T5"/>
  <c r="U5"/>
  <c r="V5"/>
  <c r="W5"/>
  <c r="X5"/>
  <c r="Y5"/>
  <c r="Z5"/>
  <c r="AA5"/>
  <c r="AB5"/>
  <c r="AC5"/>
  <c r="R6"/>
  <c r="S6"/>
  <c r="T6"/>
  <c r="U6"/>
  <c r="V6"/>
  <c r="W6"/>
  <c r="X6"/>
  <c r="Y6"/>
  <c r="Z6"/>
  <c r="AA6"/>
  <c r="AB6"/>
  <c r="AC6"/>
  <c r="R7"/>
  <c r="S7"/>
  <c r="T7"/>
  <c r="U7"/>
  <c r="V7"/>
  <c r="W7"/>
  <c r="X7"/>
  <c r="Y7"/>
  <c r="Z7"/>
  <c r="AA7"/>
  <c r="AB7"/>
  <c r="AC7"/>
  <c r="R8"/>
  <c r="S8"/>
  <c r="T8"/>
  <c r="U8"/>
  <c r="V8"/>
  <c r="W8"/>
  <c r="X8"/>
  <c r="Y8"/>
  <c r="Z8"/>
  <c r="AA8"/>
  <c r="AB8"/>
  <c r="AC8"/>
  <c r="R9"/>
  <c r="S9"/>
  <c r="T9"/>
  <c r="U9"/>
  <c r="V9"/>
  <c r="W9"/>
  <c r="X9"/>
  <c r="Y9"/>
  <c r="Z9"/>
  <c r="AA9"/>
  <c r="AB9"/>
  <c r="AC9"/>
  <c r="R10"/>
  <c r="S10"/>
  <c r="T10"/>
  <c r="U10"/>
  <c r="V10"/>
  <c r="W10"/>
  <c r="X10"/>
  <c r="Y10"/>
  <c r="Z10"/>
  <c r="AA10"/>
  <c r="AB10"/>
  <c r="AC10"/>
  <c r="R11"/>
  <c r="S11"/>
  <c r="T11"/>
  <c r="U11"/>
  <c r="V11"/>
  <c r="W11"/>
  <c r="X11"/>
  <c r="Y11"/>
  <c r="Z11"/>
  <c r="AA11"/>
  <c r="AB11"/>
  <c r="AC11"/>
  <c r="R12"/>
  <c r="S12"/>
  <c r="T12"/>
  <c r="U12"/>
  <c r="V12"/>
  <c r="W12"/>
  <c r="X12"/>
  <c r="Y12"/>
  <c r="Z12"/>
  <c r="AA12"/>
  <c r="AB12"/>
  <c r="AC12"/>
  <c r="R13"/>
  <c r="S13"/>
  <c r="T13"/>
  <c r="U13"/>
  <c r="V13"/>
  <c r="W13"/>
  <c r="X13"/>
  <c r="Y13"/>
  <c r="Z13"/>
  <c r="AA13"/>
  <c r="AB13"/>
  <c r="AC13"/>
  <c r="S3"/>
  <c r="T3"/>
  <c r="U3"/>
  <c r="V3"/>
  <c r="W3"/>
  <c r="X3"/>
  <c r="Y3"/>
  <c r="Z3"/>
  <c r="AA3"/>
  <c r="AB3"/>
  <c r="AC3"/>
  <c r="R3"/>
  <c r="AL6" i="17"/>
  <c r="AU14"/>
  <c r="AT14"/>
  <c r="AS14"/>
  <c r="AR14"/>
  <c r="AQ14"/>
  <c r="AP14"/>
  <c r="AO14"/>
  <c r="AN14"/>
  <c r="AM14"/>
  <c r="AL14"/>
  <c r="AK14"/>
  <c r="AJ14"/>
  <c r="AI14"/>
  <c r="AH14"/>
  <c r="AU13"/>
  <c r="AT13"/>
  <c r="AS13"/>
  <c r="AR13"/>
  <c r="AQ13"/>
  <c r="AP13"/>
  <c r="AO13"/>
  <c r="AN13"/>
  <c r="AM13"/>
  <c r="AL13"/>
  <c r="AK13"/>
  <c r="AJ13"/>
  <c r="AI13"/>
  <c r="AH13"/>
  <c r="AU12"/>
  <c r="AT12"/>
  <c r="AS12"/>
  <c r="AR12"/>
  <c r="AQ12"/>
  <c r="AP12"/>
  <c r="AO12"/>
  <c r="AN12"/>
  <c r="AM12"/>
  <c r="AL12"/>
  <c r="AK12"/>
  <c r="AJ12"/>
  <c r="AI12"/>
  <c r="AH12"/>
  <c r="AU11"/>
  <c r="AT11"/>
  <c r="AS11"/>
  <c r="AR11"/>
  <c r="AQ11"/>
  <c r="AP11"/>
  <c r="AO11"/>
  <c r="AN11"/>
  <c r="AM11"/>
  <c r="AL11"/>
  <c r="AK11"/>
  <c r="AJ11"/>
  <c r="AI11"/>
  <c r="AH11"/>
  <c r="AU10"/>
  <c r="AT10"/>
  <c r="AS10"/>
  <c r="AR10"/>
  <c r="AQ10"/>
  <c r="AP10"/>
  <c r="AO10"/>
  <c r="AN10"/>
  <c r="AM10"/>
  <c r="AL10"/>
  <c r="AK10"/>
  <c r="AJ10"/>
  <c r="AI10"/>
  <c r="AH10"/>
  <c r="AU9"/>
  <c r="AT9"/>
  <c r="AS9"/>
  <c r="AR9"/>
  <c r="AQ9"/>
  <c r="AP9"/>
  <c r="AO9"/>
  <c r="AN9"/>
  <c r="AM9"/>
  <c r="AL9"/>
  <c r="AK9"/>
  <c r="AJ9"/>
  <c r="AI9"/>
  <c r="AH9"/>
  <c r="AU8"/>
  <c r="AT8"/>
  <c r="AS8"/>
  <c r="AR8"/>
  <c r="AQ8"/>
  <c r="AP8"/>
  <c r="AO8"/>
  <c r="AN8"/>
  <c r="AM8"/>
  <c r="AL8"/>
  <c r="AK8"/>
  <c r="AJ8"/>
  <c r="AI8"/>
  <c r="AH8"/>
  <c r="AU7"/>
  <c r="AT7"/>
  <c r="AS7"/>
  <c r="AR7"/>
  <c r="AQ7"/>
  <c r="AP7"/>
  <c r="AO7"/>
  <c r="AN7"/>
  <c r="AM7"/>
  <c r="AL7"/>
  <c r="AK7"/>
  <c r="AJ7"/>
  <c r="AI7"/>
  <c r="AH7"/>
  <c r="AU6"/>
  <c r="AT6"/>
  <c r="AS6"/>
  <c r="AR6"/>
  <c r="AQ6"/>
  <c r="AP6"/>
  <c r="AO6"/>
  <c r="AN6"/>
  <c r="AM6"/>
  <c r="AK6"/>
  <c r="AJ6"/>
  <c r="AI6"/>
  <c r="AH6"/>
  <c r="AU5"/>
  <c r="AT5"/>
  <c r="AS5"/>
  <c r="AR5"/>
  <c r="AQ5"/>
  <c r="AP5"/>
  <c r="AO5"/>
  <c r="AN5"/>
  <c r="AM5"/>
  <c r="AL5"/>
  <c r="AK5"/>
  <c r="AJ5"/>
  <c r="AI5"/>
  <c r="AH5"/>
  <c r="AE14"/>
  <c r="AD14"/>
  <c r="AC14"/>
  <c r="AB14"/>
  <c r="AA14"/>
  <c r="Z14"/>
  <c r="Y14"/>
  <c r="X14"/>
  <c r="W14"/>
  <c r="V14"/>
  <c r="U14"/>
  <c r="T14"/>
  <c r="S14"/>
  <c r="R14"/>
  <c r="AE13"/>
  <c r="AD13"/>
  <c r="AC13"/>
  <c r="AB13"/>
  <c r="AA13"/>
  <c r="Z13"/>
  <c r="Y13"/>
  <c r="X13"/>
  <c r="W13"/>
  <c r="V13"/>
  <c r="U13"/>
  <c r="T13"/>
  <c r="S13"/>
  <c r="R13"/>
  <c r="AE12"/>
  <c r="AD12"/>
  <c r="AC12"/>
  <c r="AB12"/>
  <c r="AA12"/>
  <c r="Z12"/>
  <c r="Y12"/>
  <c r="X12"/>
  <c r="W12"/>
  <c r="V12"/>
  <c r="U12"/>
  <c r="T12"/>
  <c r="S12"/>
  <c r="R12"/>
  <c r="AE11"/>
  <c r="AD11"/>
  <c r="AC11"/>
  <c r="AB11"/>
  <c r="AA11"/>
  <c r="Z11"/>
  <c r="Y11"/>
  <c r="X11"/>
  <c r="W11"/>
  <c r="V11"/>
  <c r="U11"/>
  <c r="T11"/>
  <c r="S11"/>
  <c r="R11"/>
  <c r="AE10"/>
  <c r="AD10"/>
  <c r="AC10"/>
  <c r="AB10"/>
  <c r="AA10"/>
  <c r="Z10"/>
  <c r="Y10"/>
  <c r="X10"/>
  <c r="W10"/>
  <c r="V10"/>
  <c r="U10"/>
  <c r="T10"/>
  <c r="S10"/>
  <c r="R10"/>
  <c r="AE9"/>
  <c r="AD9"/>
  <c r="AC9"/>
  <c r="AB9"/>
  <c r="AA9"/>
  <c r="Z9"/>
  <c r="Y9"/>
  <c r="X9"/>
  <c r="W9"/>
  <c r="V9"/>
  <c r="U9"/>
  <c r="T9"/>
  <c r="S9"/>
  <c r="R9"/>
  <c r="AE8"/>
  <c r="AD8"/>
  <c r="AC8"/>
  <c r="AB8"/>
  <c r="AA8"/>
  <c r="Z8"/>
  <c r="Y8"/>
  <c r="X8"/>
  <c r="W8"/>
  <c r="V8"/>
  <c r="U8"/>
  <c r="T8"/>
  <c r="S8"/>
  <c r="R8"/>
  <c r="AE7"/>
  <c r="AD7"/>
  <c r="AC7"/>
  <c r="AB7"/>
  <c r="AA7"/>
  <c r="Z7"/>
  <c r="Y7"/>
  <c r="X7"/>
  <c r="W7"/>
  <c r="V7"/>
  <c r="U7"/>
  <c r="T7"/>
  <c r="S7"/>
  <c r="R7"/>
  <c r="AE6"/>
  <c r="AD6"/>
  <c r="AC6"/>
  <c r="AB6"/>
  <c r="AA6"/>
  <c r="Z6"/>
  <c r="Y6"/>
  <c r="X6"/>
  <c r="W6"/>
  <c r="V6"/>
  <c r="U6"/>
  <c r="T6"/>
  <c r="S6"/>
  <c r="R6"/>
  <c r="AE5"/>
  <c r="AD5"/>
  <c r="AC5"/>
  <c r="AB5"/>
  <c r="AA5"/>
  <c r="Z5"/>
  <c r="Y5"/>
  <c r="X5"/>
  <c r="W5"/>
  <c r="V5"/>
  <c r="U5"/>
  <c r="T5"/>
  <c r="S5"/>
  <c r="R5"/>
  <c r="O11"/>
  <c r="N11"/>
  <c r="M11"/>
  <c r="L11"/>
  <c r="K11"/>
  <c r="J11"/>
  <c r="I11"/>
  <c r="H11"/>
  <c r="G11"/>
  <c r="F11"/>
  <c r="E11"/>
  <c r="D11"/>
  <c r="C11"/>
  <c r="B11"/>
  <c r="O10"/>
  <c r="N10"/>
  <c r="M10"/>
  <c r="L10"/>
  <c r="K10"/>
  <c r="J10"/>
  <c r="I10"/>
  <c r="H10"/>
  <c r="G10"/>
  <c r="F10"/>
  <c r="E10"/>
  <c r="D10"/>
  <c r="C10"/>
  <c r="B10"/>
  <c r="O9"/>
  <c r="N9"/>
  <c r="M9"/>
  <c r="L9"/>
  <c r="K9"/>
  <c r="J9"/>
  <c r="I9"/>
  <c r="H9"/>
  <c r="G9"/>
  <c r="F9"/>
  <c r="E9"/>
  <c r="D9"/>
  <c r="C9"/>
  <c r="B9"/>
  <c r="O8"/>
  <c r="N8"/>
  <c r="M8"/>
  <c r="L8"/>
  <c r="K8"/>
  <c r="J8"/>
  <c r="I8"/>
  <c r="H8"/>
  <c r="G8"/>
  <c r="F8"/>
  <c r="E8"/>
  <c r="D8"/>
  <c r="C8"/>
  <c r="B8"/>
  <c r="O7"/>
  <c r="N7"/>
  <c r="M7"/>
  <c r="L7"/>
  <c r="K7"/>
  <c r="J7"/>
  <c r="I7"/>
  <c r="H7"/>
  <c r="G7"/>
  <c r="F7"/>
  <c r="E7"/>
  <c r="D7"/>
  <c r="C7"/>
  <c r="B7"/>
  <c r="O6"/>
  <c r="N6"/>
  <c r="M6"/>
  <c r="L6"/>
  <c r="K6"/>
  <c r="J6"/>
  <c r="I6"/>
  <c r="H6"/>
  <c r="G6"/>
  <c r="F6"/>
  <c r="E6"/>
  <c r="D6"/>
  <c r="C6"/>
  <c r="B6"/>
  <c r="O5"/>
  <c r="N5"/>
  <c r="M5"/>
  <c r="L5"/>
  <c r="K5"/>
  <c r="J5"/>
  <c r="I5"/>
  <c r="H5"/>
  <c r="G5"/>
  <c r="F5"/>
  <c r="E5"/>
  <c r="D5"/>
  <c r="C5"/>
  <c r="B5"/>
  <c r="D5" i="19"/>
  <c r="E5"/>
  <c r="F5"/>
  <c r="G5"/>
  <c r="H5"/>
  <c r="I5"/>
  <c r="J5"/>
  <c r="K5"/>
  <c r="L5"/>
  <c r="M5"/>
  <c r="N5"/>
  <c r="D6"/>
  <c r="E6"/>
  <c r="F6"/>
  <c r="G6"/>
  <c r="H6"/>
  <c r="I6"/>
  <c r="J6"/>
  <c r="K6"/>
  <c r="L6"/>
  <c r="M6"/>
  <c r="N6"/>
  <c r="D7"/>
  <c r="E7"/>
  <c r="F7"/>
  <c r="G7"/>
  <c r="H7"/>
  <c r="I7"/>
  <c r="J7"/>
  <c r="K7"/>
  <c r="L7"/>
  <c r="M7"/>
  <c r="N7"/>
  <c r="D8"/>
  <c r="E8"/>
  <c r="F8"/>
  <c r="G8"/>
  <c r="H8"/>
  <c r="I8"/>
  <c r="J8"/>
  <c r="K8"/>
  <c r="L8"/>
  <c r="M8"/>
  <c r="N8"/>
  <c r="D9"/>
  <c r="E9"/>
  <c r="F9"/>
  <c r="G9"/>
  <c r="H9"/>
  <c r="I9"/>
  <c r="J9"/>
  <c r="K9"/>
  <c r="L9"/>
  <c r="M9"/>
  <c r="N9"/>
  <c r="D10"/>
  <c r="E10"/>
  <c r="F10"/>
  <c r="G10"/>
  <c r="H10"/>
  <c r="I10"/>
  <c r="J10"/>
  <c r="K10"/>
  <c r="L10"/>
  <c r="M10"/>
  <c r="N10"/>
  <c r="N4"/>
  <c r="M4"/>
  <c r="L4"/>
  <c r="K4"/>
  <c r="J4"/>
  <c r="I4"/>
  <c r="H4"/>
  <c r="G4"/>
  <c r="F4"/>
  <c r="E4"/>
  <c r="D4"/>
  <c r="N3"/>
  <c r="E3"/>
  <c r="F3"/>
  <c r="G3"/>
  <c r="H3"/>
  <c r="I3"/>
  <c r="J3"/>
  <c r="K3"/>
  <c r="L3"/>
  <c r="M3"/>
  <c r="D3"/>
  <c r="C10"/>
  <c r="C9"/>
  <c r="C8"/>
  <c r="C7"/>
  <c r="C6"/>
  <c r="C5"/>
  <c r="C4"/>
  <c r="D43"/>
  <c r="C43"/>
  <c r="N35"/>
  <c r="M35"/>
  <c r="L35"/>
  <c r="K35"/>
  <c r="J35"/>
  <c r="I35"/>
  <c r="H35"/>
  <c r="G35"/>
  <c r="F35"/>
  <c r="E35"/>
  <c r="D35"/>
  <c r="AQ34"/>
  <c r="AP34"/>
  <c r="AO34"/>
  <c r="AN34"/>
  <c r="AM34"/>
  <c r="AL34"/>
  <c r="AK34"/>
  <c r="AJ34"/>
  <c r="AI34"/>
  <c r="AH34"/>
  <c r="AG34"/>
  <c r="AC34"/>
  <c r="AB34"/>
  <c r="AA34"/>
  <c r="Z34"/>
  <c r="Y34"/>
  <c r="X34"/>
  <c r="W34"/>
  <c r="V34"/>
  <c r="U34"/>
  <c r="T34"/>
  <c r="S34"/>
  <c r="R34"/>
  <c r="AK14"/>
  <c r="AL14"/>
  <c r="AM14"/>
  <c r="AN14"/>
  <c r="AM15"/>
  <c r="V14"/>
  <c r="W14"/>
  <c r="X14"/>
  <c r="Y14"/>
  <c r="Z14"/>
  <c r="AB14"/>
  <c r="V15"/>
  <c r="G14"/>
  <c r="H14"/>
  <c r="I14"/>
  <c r="J14"/>
  <c r="K14"/>
  <c r="L14"/>
  <c r="G15"/>
  <c r="AQ14"/>
  <c r="AP14"/>
  <c r="AO14"/>
  <c r="AJ14"/>
  <c r="AI14"/>
  <c r="AH14"/>
  <c r="AG14"/>
  <c r="AC14"/>
  <c r="AA14"/>
  <c r="U14"/>
  <c r="T14"/>
  <c r="S14"/>
  <c r="R14"/>
  <c r="N14"/>
  <c r="E14"/>
  <c r="D14"/>
  <c r="Q247" i="2"/>
  <c r="Q248"/>
  <c r="AE152"/>
  <c r="AE153"/>
  <c r="AE154"/>
  <c r="AE155"/>
  <c r="AE156"/>
  <c r="AE157"/>
  <c r="AE158"/>
  <c r="AE159"/>
  <c r="AE160"/>
  <c r="AE161"/>
  <c r="AE162"/>
  <c r="AE163"/>
  <c r="AE164"/>
  <c r="AE165"/>
  <c r="AE166"/>
  <c r="AE167"/>
  <c r="AE168"/>
  <c r="AE169"/>
  <c r="AE170"/>
  <c r="AE171"/>
  <c r="AE172"/>
  <c r="AE173"/>
  <c r="AE174"/>
  <c r="AE175"/>
  <c r="AE176"/>
  <c r="AE177"/>
  <c r="AE178"/>
  <c r="AE179"/>
  <c r="AE180"/>
  <c r="AE181"/>
  <c r="AE182"/>
  <c r="AE183"/>
  <c r="AE184"/>
  <c r="AE185"/>
  <c r="AE186"/>
  <c r="AE187"/>
  <c r="AE188"/>
  <c r="AE189"/>
  <c r="AE190"/>
  <c r="AE191"/>
  <c r="AE192"/>
  <c r="AE193"/>
  <c r="AE194"/>
  <c r="AE195"/>
  <c r="AE196"/>
  <c r="AE197"/>
  <c r="AE198"/>
  <c r="AE199"/>
  <c r="AE200"/>
  <c r="AE201"/>
  <c r="AE202"/>
  <c r="AE203"/>
  <c r="AE204"/>
  <c r="AE205"/>
  <c r="AE206"/>
  <c r="AE207"/>
  <c r="AE208"/>
  <c r="AE209"/>
  <c r="AE210"/>
  <c r="AE211"/>
  <c r="AE212"/>
  <c r="AE213"/>
  <c r="AE214"/>
  <c r="AE215"/>
  <c r="AE216"/>
  <c r="AE217"/>
  <c r="AE218"/>
  <c r="AE219"/>
  <c r="AE220"/>
  <c r="AE221"/>
  <c r="AE222"/>
  <c r="AE223"/>
  <c r="AE224"/>
  <c r="AE225"/>
  <c r="AE226"/>
  <c r="AE227"/>
  <c r="AE228"/>
  <c r="AE229"/>
  <c r="AE230"/>
  <c r="AE231"/>
  <c r="AE232"/>
  <c r="AE233"/>
  <c r="AE234"/>
  <c r="AE235"/>
  <c r="AE236"/>
  <c r="AE237"/>
  <c r="AE238"/>
  <c r="AE239"/>
  <c r="AE240"/>
  <c r="AE241"/>
  <c r="AC152"/>
  <c r="AC153"/>
  <c r="AC154"/>
  <c r="AC155"/>
  <c r="AC156"/>
  <c r="AC157"/>
  <c r="AC158"/>
  <c r="AC159"/>
  <c r="AC160"/>
  <c r="AC161"/>
  <c r="AC162"/>
  <c r="AC163"/>
  <c r="AC164"/>
  <c r="AC165"/>
  <c r="AC166"/>
  <c r="AC167"/>
  <c r="AC168"/>
  <c r="AC169"/>
  <c r="AC170"/>
  <c r="AC171"/>
  <c r="AC172"/>
  <c r="AC173"/>
  <c r="AC174"/>
  <c r="AC175"/>
  <c r="AC176"/>
  <c r="AC177"/>
  <c r="AC178"/>
  <c r="AC179"/>
  <c r="AC180"/>
  <c r="AC181"/>
  <c r="AC182"/>
  <c r="AC183"/>
  <c r="AC184"/>
  <c r="AC185"/>
  <c r="AC186"/>
  <c r="AC187"/>
  <c r="AC188"/>
  <c r="AC189"/>
  <c r="AC190"/>
  <c r="AC191"/>
  <c r="AC192"/>
  <c r="AC193"/>
  <c r="AC194"/>
  <c r="AC195"/>
  <c r="AC196"/>
  <c r="AC197"/>
  <c r="AC198"/>
  <c r="AC199"/>
  <c r="AC200"/>
  <c r="AC201"/>
  <c r="AC202"/>
  <c r="AC203"/>
  <c r="AC204"/>
  <c r="AC205"/>
  <c r="AC206"/>
  <c r="AC207"/>
  <c r="AC208"/>
  <c r="AC209"/>
  <c r="AC210"/>
  <c r="AC211"/>
  <c r="AC212"/>
  <c r="AC213"/>
  <c r="AC214"/>
  <c r="AC215"/>
  <c r="AC216"/>
  <c r="AC217"/>
  <c r="AC218"/>
  <c r="AC219"/>
  <c r="AC220"/>
  <c r="AC221"/>
  <c r="AC222"/>
  <c r="AC223"/>
  <c r="AC224"/>
  <c r="AC225"/>
  <c r="AC226"/>
  <c r="AC227"/>
  <c r="AC228"/>
  <c r="AC229"/>
  <c r="AC230"/>
  <c r="AC231"/>
  <c r="AC232"/>
  <c r="AC233"/>
  <c r="AC234"/>
  <c r="AC235"/>
  <c r="AC236"/>
  <c r="AC237"/>
  <c r="AC238"/>
  <c r="AC239"/>
  <c r="AC240"/>
  <c r="AC24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202"/>
  <c r="AB203"/>
  <c r="AB204"/>
  <c r="AB205"/>
  <c r="AB206"/>
  <c r="AB207"/>
  <c r="AB208"/>
  <c r="AB209"/>
  <c r="AB210"/>
  <c r="AB211"/>
  <c r="AB212"/>
  <c r="AB213"/>
  <c r="AB214"/>
  <c r="AB215"/>
  <c r="AB216"/>
  <c r="AB217"/>
  <c r="AB218"/>
  <c r="AB219"/>
  <c r="AB220"/>
  <c r="AB221"/>
  <c r="AB222"/>
  <c r="AB223"/>
  <c r="AB224"/>
  <c r="AB225"/>
  <c r="AB226"/>
  <c r="AB227"/>
  <c r="AB228"/>
  <c r="AB229"/>
  <c r="AB230"/>
  <c r="AB231"/>
  <c r="AB232"/>
  <c r="AB233"/>
  <c r="AB234"/>
  <c r="AB235"/>
  <c r="AB236"/>
  <c r="AB237"/>
  <c r="AB238"/>
  <c r="AB239"/>
  <c r="AB240"/>
  <c r="AB24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5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AA202"/>
  <c r="AA203"/>
  <c r="AA204"/>
  <c r="AA205"/>
  <c r="AA206"/>
  <c r="AA207"/>
  <c r="AA208"/>
  <c r="AA209"/>
  <c r="AA210"/>
  <c r="AA211"/>
  <c r="AA212"/>
  <c r="AA213"/>
  <c r="AA214"/>
  <c r="AA215"/>
  <c r="AA216"/>
  <c r="AA217"/>
  <c r="AA218"/>
  <c r="AA219"/>
  <c r="AA220"/>
  <c r="AA221"/>
  <c r="AA222"/>
  <c r="AA223"/>
  <c r="AA224"/>
  <c r="AA225"/>
  <c r="AA226"/>
  <c r="AA227"/>
  <c r="AA228"/>
  <c r="AA229"/>
  <c r="AA230"/>
  <c r="AA231"/>
  <c r="AA232"/>
  <c r="AA233"/>
  <c r="AA234"/>
  <c r="AA235"/>
  <c r="AA236"/>
  <c r="AA237"/>
  <c r="AA238"/>
  <c r="AA239"/>
  <c r="AA240"/>
  <c r="AA24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Z222"/>
  <c r="Z223"/>
  <c r="Z224"/>
  <c r="Z225"/>
  <c r="Z226"/>
  <c r="Z227"/>
  <c r="Z228"/>
  <c r="Z229"/>
  <c r="Z230"/>
  <c r="Z231"/>
  <c r="Z232"/>
  <c r="Z233"/>
  <c r="Z234"/>
  <c r="Z235"/>
  <c r="Z236"/>
  <c r="Z237"/>
  <c r="Z238"/>
  <c r="Z239"/>
  <c r="Z240"/>
  <c r="Z24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Q274"/>
  <c r="P274"/>
  <c r="O274"/>
  <c r="N274"/>
  <c r="M274"/>
  <c r="L274"/>
  <c r="K274"/>
  <c r="J274"/>
  <c r="I274"/>
  <c r="H274"/>
  <c r="G274"/>
  <c r="F274"/>
  <c r="E274"/>
  <c r="Q267"/>
  <c r="P267"/>
  <c r="O267"/>
  <c r="N267"/>
  <c r="M267"/>
  <c r="L267"/>
  <c r="K267"/>
  <c r="J267"/>
  <c r="I267"/>
  <c r="H267"/>
  <c r="G267"/>
  <c r="F267"/>
  <c r="E267"/>
  <c r="Q260"/>
  <c r="P260"/>
  <c r="O260"/>
  <c r="N260"/>
  <c r="M260"/>
  <c r="L260"/>
  <c r="K260"/>
  <c r="J260"/>
  <c r="I260"/>
  <c r="H260"/>
  <c r="G260"/>
  <c r="F260"/>
  <c r="E260"/>
  <c r="Q253"/>
  <c r="P253"/>
  <c r="O253"/>
  <c r="N253"/>
  <c r="M253"/>
  <c r="L253"/>
  <c r="K253"/>
  <c r="J253"/>
  <c r="I253"/>
  <c r="H253"/>
  <c r="G253"/>
  <c r="F253"/>
  <c r="E253"/>
  <c r="E246"/>
  <c r="F246"/>
  <c r="G246"/>
  <c r="H246"/>
  <c r="I246"/>
  <c r="J246"/>
  <c r="K246"/>
  <c r="L246"/>
  <c r="M246"/>
  <c r="N246"/>
  <c r="O246"/>
  <c r="P246"/>
  <c r="Q246"/>
  <c r="E11"/>
  <c r="F11"/>
  <c r="G11"/>
  <c r="H11"/>
  <c r="I11"/>
  <c r="J11"/>
  <c r="K11"/>
  <c r="L11"/>
  <c r="M11"/>
  <c r="N11"/>
  <c r="O11"/>
  <c r="P11"/>
  <c r="E21"/>
  <c r="F21"/>
  <c r="G21"/>
  <c r="H21"/>
  <c r="I21"/>
  <c r="J21"/>
  <c r="K21"/>
  <c r="L21"/>
  <c r="M21"/>
  <c r="N21"/>
  <c r="O21"/>
  <c r="P21"/>
  <c r="E31"/>
  <c r="F31"/>
  <c r="G31"/>
  <c r="H31"/>
  <c r="I31"/>
  <c r="J31"/>
  <c r="K31"/>
  <c r="L31"/>
  <c r="M31"/>
  <c r="N31"/>
  <c r="O31"/>
  <c r="P31"/>
  <c r="E41"/>
  <c r="F41"/>
  <c r="G41"/>
  <c r="H41"/>
  <c r="I41"/>
  <c r="J41"/>
  <c r="K41"/>
  <c r="L41"/>
  <c r="M41"/>
  <c r="N41"/>
  <c r="O41"/>
  <c r="P41"/>
  <c r="E51"/>
  <c r="F51"/>
  <c r="G51"/>
  <c r="H51"/>
  <c r="I51"/>
  <c r="J51"/>
  <c r="K51"/>
  <c r="L51"/>
  <c r="M51"/>
  <c r="N51"/>
  <c r="O51"/>
  <c r="P51"/>
  <c r="E61"/>
  <c r="F61"/>
  <c r="G61"/>
  <c r="H61"/>
  <c r="I61"/>
  <c r="J61"/>
  <c r="K61"/>
  <c r="L61"/>
  <c r="M61"/>
  <c r="N61"/>
  <c r="O61"/>
  <c r="P61"/>
  <c r="E71"/>
  <c r="F71"/>
  <c r="G71"/>
  <c r="H71"/>
  <c r="I71"/>
  <c r="J71"/>
  <c r="K71"/>
  <c r="L71"/>
  <c r="M71"/>
  <c r="N71"/>
  <c r="O71"/>
  <c r="P71"/>
  <c r="E81"/>
  <c r="F81"/>
  <c r="G81"/>
  <c r="H81"/>
  <c r="I81"/>
  <c r="J81"/>
  <c r="K81"/>
  <c r="L81"/>
  <c r="M81"/>
  <c r="N81"/>
  <c r="O81"/>
  <c r="P81"/>
  <c r="E89"/>
  <c r="F89"/>
  <c r="G89"/>
  <c r="H89"/>
  <c r="I89"/>
  <c r="J89"/>
  <c r="K89"/>
  <c r="L89"/>
  <c r="M89"/>
  <c r="N89"/>
  <c r="O89"/>
  <c r="P89"/>
  <c r="E99"/>
  <c r="F99"/>
  <c r="G99"/>
  <c r="H99"/>
  <c r="I99"/>
  <c r="J99"/>
  <c r="K99"/>
  <c r="L99"/>
  <c r="M99"/>
  <c r="N99"/>
  <c r="O99"/>
  <c r="P99"/>
  <c r="E111"/>
  <c r="F111"/>
  <c r="G111"/>
  <c r="H111"/>
  <c r="I111"/>
  <c r="J111"/>
  <c r="K111"/>
  <c r="L111"/>
  <c r="M111"/>
  <c r="N111"/>
  <c r="O111"/>
  <c r="P111"/>
  <c r="E121"/>
  <c r="F121"/>
  <c r="G121"/>
  <c r="H121"/>
  <c r="I121"/>
  <c r="J121"/>
  <c r="K121"/>
  <c r="L121"/>
  <c r="M121"/>
  <c r="N121"/>
  <c r="O121"/>
  <c r="P121"/>
  <c r="E131"/>
  <c r="F131"/>
  <c r="G131"/>
  <c r="H131"/>
  <c r="I131"/>
  <c r="J131"/>
  <c r="K131"/>
  <c r="L131"/>
  <c r="M131"/>
  <c r="N131"/>
  <c r="O131"/>
  <c r="P131"/>
  <c r="E140"/>
  <c r="F140"/>
  <c r="G140"/>
  <c r="H140"/>
  <c r="I140"/>
  <c r="J140"/>
  <c r="K140"/>
  <c r="L140"/>
  <c r="M140"/>
  <c r="N140"/>
  <c r="O140"/>
  <c r="P140"/>
  <c r="E151"/>
  <c r="F151"/>
  <c r="G151"/>
  <c r="H151"/>
  <c r="I151"/>
  <c r="J151"/>
  <c r="K151"/>
  <c r="L151"/>
  <c r="M151"/>
  <c r="N151"/>
  <c r="O151"/>
  <c r="P151"/>
  <c r="Q11"/>
  <c r="Q21"/>
  <c r="Q31"/>
  <c r="Q41"/>
  <c r="Q51"/>
  <c r="Q61"/>
  <c r="Q71"/>
  <c r="Q81"/>
  <c r="Q89"/>
  <c r="Q99"/>
  <c r="Q111"/>
  <c r="Q121"/>
  <c r="Q131"/>
  <c r="Q140"/>
  <c r="Q151"/>
  <c r="AF241"/>
  <c r="AD241"/>
  <c r="V241"/>
  <c r="AF240"/>
  <c r="AD240"/>
  <c r="V240"/>
  <c r="AF239"/>
  <c r="AD239"/>
  <c r="V239"/>
  <c r="AF238"/>
  <c r="AD238"/>
  <c r="V238"/>
  <c r="AF237"/>
  <c r="AD237"/>
  <c r="V237"/>
  <c r="AF236"/>
  <c r="AD236"/>
  <c r="V236"/>
  <c r="AF235"/>
  <c r="AD235"/>
  <c r="V235"/>
  <c r="AF234"/>
  <c r="AD234"/>
  <c r="V234"/>
  <c r="AF233"/>
  <c r="AD233"/>
  <c r="V233"/>
  <c r="AF232"/>
  <c r="AD232"/>
  <c r="V232"/>
  <c r="AF231"/>
  <c r="AD231"/>
  <c r="V231"/>
  <c r="AF230"/>
  <c r="AD230"/>
  <c r="V230"/>
  <c r="AF229"/>
  <c r="AD229"/>
  <c r="V229"/>
  <c r="AF228"/>
  <c r="AD228"/>
  <c r="V228"/>
  <c r="AF227"/>
  <c r="AD227"/>
  <c r="V227"/>
  <c r="AF226"/>
  <c r="AD226"/>
  <c r="V226"/>
  <c r="AF225"/>
  <c r="AD225"/>
  <c r="V225"/>
  <c r="AF224"/>
  <c r="AD224"/>
  <c r="V224"/>
  <c r="AF223"/>
  <c r="AD223"/>
  <c r="V223"/>
  <c r="AF222"/>
  <c r="AD222"/>
  <c r="V222"/>
  <c r="AF221"/>
  <c r="AD221"/>
  <c r="V221"/>
  <c r="AF220"/>
  <c r="AD220"/>
  <c r="V220"/>
  <c r="AF219"/>
  <c r="AD219"/>
  <c r="V219"/>
  <c r="AF218"/>
  <c r="AD218"/>
  <c r="V218"/>
  <c r="AF217"/>
  <c r="AD217"/>
  <c r="V217"/>
  <c r="AF216"/>
  <c r="AD216"/>
  <c r="V216"/>
  <c r="AF215"/>
  <c r="AD215"/>
  <c r="V215"/>
  <c r="AF214"/>
  <c r="AD214"/>
  <c r="V214"/>
  <c r="AF213"/>
  <c r="AD213"/>
  <c r="V213"/>
  <c r="AF212"/>
  <c r="AD212"/>
  <c r="V212"/>
  <c r="AF211"/>
  <c r="AD211"/>
  <c r="V211"/>
  <c r="AF210"/>
  <c r="AD210"/>
  <c r="V210"/>
  <c r="AF209"/>
  <c r="AD209"/>
  <c r="V209"/>
  <c r="AF208"/>
  <c r="AD208"/>
  <c r="V208"/>
  <c r="AF207"/>
  <c r="AD207"/>
  <c r="V207"/>
  <c r="AF206"/>
  <c r="AD206"/>
  <c r="V206"/>
  <c r="AF205"/>
  <c r="AD205"/>
  <c r="V205"/>
  <c r="AF204"/>
  <c r="AD204"/>
  <c r="V204"/>
  <c r="AF203"/>
  <c r="AD203"/>
  <c r="V203"/>
  <c r="AF202"/>
  <c r="AD202"/>
  <c r="V202"/>
  <c r="AF201"/>
  <c r="AD201"/>
  <c r="V201"/>
  <c r="AF200"/>
  <c r="AD200"/>
  <c r="V200"/>
  <c r="AF199"/>
  <c r="AD199"/>
  <c r="V199"/>
  <c r="AF198"/>
  <c r="AD198"/>
  <c r="V198"/>
  <c r="AF197"/>
  <c r="AD197"/>
  <c r="V197"/>
  <c r="AF196"/>
  <c r="AD196"/>
  <c r="V196"/>
  <c r="AF195"/>
  <c r="AD195"/>
  <c r="V195"/>
  <c r="AF194"/>
  <c r="AD194"/>
  <c r="V194"/>
  <c r="AF193"/>
  <c r="AD193"/>
  <c r="V193"/>
  <c r="AF192"/>
  <c r="AD192"/>
  <c r="V192"/>
  <c r="AF191"/>
  <c r="AD191"/>
  <c r="V191"/>
  <c r="AF190"/>
  <c r="AD190"/>
  <c r="V190"/>
  <c r="AF189"/>
  <c r="AD189"/>
  <c r="V189"/>
  <c r="AF188"/>
  <c r="AD188"/>
  <c r="V188"/>
  <c r="AF187"/>
  <c r="AD187"/>
  <c r="V187"/>
  <c r="AF186"/>
  <c r="AD186"/>
  <c r="V186"/>
  <c r="AF185"/>
  <c r="AD185"/>
  <c r="V185"/>
  <c r="AF184"/>
  <c r="AD184"/>
  <c r="V184"/>
  <c r="AF183"/>
  <c r="AD183"/>
  <c r="V183"/>
  <c r="AF182"/>
  <c r="AD182"/>
  <c r="V182"/>
  <c r="AF181"/>
  <c r="AD181"/>
  <c r="V181"/>
  <c r="AF180"/>
  <c r="AD180"/>
  <c r="V180"/>
  <c r="AF179"/>
  <c r="AD179"/>
  <c r="V179"/>
  <c r="AF178"/>
  <c r="AD178"/>
  <c r="V178"/>
  <c r="AF177"/>
  <c r="AD177"/>
  <c r="V177"/>
  <c r="AF176"/>
  <c r="AD176"/>
  <c r="V176"/>
  <c r="AF175"/>
  <c r="AD175"/>
  <c r="V175"/>
  <c r="AF174"/>
  <c r="AD174"/>
  <c r="V174"/>
  <c r="AF173"/>
  <c r="AD173"/>
  <c r="V173"/>
  <c r="AF172"/>
  <c r="AD172"/>
  <c r="V172"/>
  <c r="AF171"/>
  <c r="AD171"/>
  <c r="V171"/>
  <c r="AF170"/>
  <c r="AD170"/>
  <c r="V170"/>
  <c r="AF169"/>
  <c r="AD169"/>
  <c r="V169"/>
  <c r="AF168"/>
  <c r="AD168"/>
  <c r="V168"/>
  <c r="AF167"/>
  <c r="AD167"/>
  <c r="V167"/>
  <c r="AF166"/>
  <c r="AD166"/>
  <c r="V166"/>
  <c r="AF165"/>
  <c r="AD165"/>
  <c r="V165"/>
  <c r="AF164"/>
  <c r="AD164"/>
  <c r="V164"/>
  <c r="AF163"/>
  <c r="AD163"/>
  <c r="V163"/>
  <c r="AF162"/>
  <c r="AD162"/>
  <c r="V162"/>
  <c r="AF161"/>
  <c r="AD161"/>
  <c r="V161"/>
  <c r="AF160"/>
  <c r="AD160"/>
  <c r="V160"/>
  <c r="AF159"/>
  <c r="AD159"/>
  <c r="V159"/>
  <c r="AF158"/>
  <c r="AD158"/>
  <c r="V158"/>
  <c r="AF157"/>
  <c r="AD157"/>
  <c r="V157"/>
  <c r="AF156"/>
  <c r="AD156"/>
  <c r="V156"/>
  <c r="AF155"/>
  <c r="AD155"/>
  <c r="V155"/>
  <c r="AF154"/>
  <c r="AD154"/>
  <c r="V154"/>
  <c r="AF153"/>
  <c r="AD153"/>
  <c r="V153"/>
  <c r="V152"/>
  <c r="AD152"/>
  <c r="AF152"/>
  <c r="Q276"/>
  <c r="P276"/>
  <c r="O276"/>
  <c r="N276"/>
  <c r="M276"/>
  <c r="L276"/>
  <c r="K276"/>
  <c r="J276"/>
  <c r="I276"/>
  <c r="H276"/>
  <c r="G276"/>
  <c r="F276"/>
  <c r="E276"/>
  <c r="Q275"/>
  <c r="P275"/>
  <c r="O275"/>
  <c r="N275"/>
  <c r="M275"/>
  <c r="L275"/>
  <c r="K275"/>
  <c r="J275"/>
  <c r="I275"/>
  <c r="H275"/>
  <c r="G275"/>
  <c r="F275"/>
  <c r="E275"/>
  <c r="Q273"/>
  <c r="P273"/>
  <c r="O273"/>
  <c r="N273"/>
  <c r="M273"/>
  <c r="L273"/>
  <c r="K273"/>
  <c r="J273"/>
  <c r="I273"/>
  <c r="H273"/>
  <c r="G273"/>
  <c r="F273"/>
  <c r="E273"/>
  <c r="Q272"/>
  <c r="P272"/>
  <c r="O272"/>
  <c r="N272"/>
  <c r="M272"/>
  <c r="L272"/>
  <c r="K272"/>
  <c r="J272"/>
  <c r="I272"/>
  <c r="H272"/>
  <c r="G272"/>
  <c r="F272"/>
  <c r="E272"/>
  <c r="Q271"/>
  <c r="P271"/>
  <c r="O271"/>
  <c r="N271"/>
  <c r="M271"/>
  <c r="L271"/>
  <c r="K271"/>
  <c r="J271"/>
  <c r="I271"/>
  <c r="H271"/>
  <c r="G271"/>
  <c r="F271"/>
  <c r="E271"/>
  <c r="Q270"/>
  <c r="P270"/>
  <c r="O270"/>
  <c r="N270"/>
  <c r="M270"/>
  <c r="L270"/>
  <c r="K270"/>
  <c r="J270"/>
  <c r="I270"/>
  <c r="H270"/>
  <c r="G270"/>
  <c r="F270"/>
  <c r="E270"/>
  <c r="Q269"/>
  <c r="P269"/>
  <c r="O269"/>
  <c r="N269"/>
  <c r="M269"/>
  <c r="L269"/>
  <c r="K269"/>
  <c r="J269"/>
  <c r="I269"/>
  <c r="H269"/>
  <c r="G269"/>
  <c r="F269"/>
  <c r="E269"/>
  <c r="Q268"/>
  <c r="P268"/>
  <c r="O268"/>
  <c r="N268"/>
  <c r="M268"/>
  <c r="L268"/>
  <c r="K268"/>
  <c r="J268"/>
  <c r="I268"/>
  <c r="H268"/>
  <c r="G268"/>
  <c r="F268"/>
  <c r="E268"/>
  <c r="Q266"/>
  <c r="P266"/>
  <c r="O266"/>
  <c r="N266"/>
  <c r="M266"/>
  <c r="L266"/>
  <c r="K266"/>
  <c r="J266"/>
  <c r="I266"/>
  <c r="H266"/>
  <c r="G266"/>
  <c r="F266"/>
  <c r="E266"/>
  <c r="Q265"/>
  <c r="P265"/>
  <c r="O265"/>
  <c r="N265"/>
  <c r="M265"/>
  <c r="L265"/>
  <c r="K265"/>
  <c r="J265"/>
  <c r="I265"/>
  <c r="H265"/>
  <c r="G265"/>
  <c r="F265"/>
  <c r="E265"/>
  <c r="Q264"/>
  <c r="P264"/>
  <c r="O264"/>
  <c r="N264"/>
  <c r="M264"/>
  <c r="L264"/>
  <c r="K264"/>
  <c r="J264"/>
  <c r="I264"/>
  <c r="H264"/>
  <c r="G264"/>
  <c r="F264"/>
  <c r="E264"/>
  <c r="Q263"/>
  <c r="P263"/>
  <c r="O263"/>
  <c r="N263"/>
  <c r="M263"/>
  <c r="L263"/>
  <c r="K263"/>
  <c r="J263"/>
  <c r="I263"/>
  <c r="H263"/>
  <c r="G263"/>
  <c r="F263"/>
  <c r="E263"/>
  <c r="Q262"/>
  <c r="P262"/>
  <c r="O262"/>
  <c r="N262"/>
  <c r="M262"/>
  <c r="L262"/>
  <c r="K262"/>
  <c r="J262"/>
  <c r="I262"/>
  <c r="H262"/>
  <c r="G262"/>
  <c r="F262"/>
  <c r="E262"/>
  <c r="Q261"/>
  <c r="P261"/>
  <c r="O261"/>
  <c r="N261"/>
  <c r="M261"/>
  <c r="L261"/>
  <c r="K261"/>
  <c r="J261"/>
  <c r="I261"/>
  <c r="H261"/>
  <c r="G261"/>
  <c r="F261"/>
  <c r="E261"/>
  <c r="Q259"/>
  <c r="P259"/>
  <c r="O259"/>
  <c r="N259"/>
  <c r="M259"/>
  <c r="L259"/>
  <c r="K259"/>
  <c r="J259"/>
  <c r="I259"/>
  <c r="H259"/>
  <c r="G259"/>
  <c r="F259"/>
  <c r="E259"/>
  <c r="Q258"/>
  <c r="P258"/>
  <c r="O258"/>
  <c r="N258"/>
  <c r="M258"/>
  <c r="L258"/>
  <c r="K258"/>
  <c r="J258"/>
  <c r="I258"/>
  <c r="H258"/>
  <c r="G258"/>
  <c r="F258"/>
  <c r="E258"/>
  <c r="Q257"/>
  <c r="P257"/>
  <c r="O257"/>
  <c r="N257"/>
  <c r="M257"/>
  <c r="L257"/>
  <c r="K257"/>
  <c r="J257"/>
  <c r="I257"/>
  <c r="H257"/>
  <c r="G257"/>
  <c r="F257"/>
  <c r="E257"/>
  <c r="Q256"/>
  <c r="P256"/>
  <c r="O256"/>
  <c r="N256"/>
  <c r="M256"/>
  <c r="L256"/>
  <c r="K256"/>
  <c r="J256"/>
  <c r="I256"/>
  <c r="H256"/>
  <c r="G256"/>
  <c r="F256"/>
  <c r="E256"/>
  <c r="Q255"/>
  <c r="P255"/>
  <c r="O255"/>
  <c r="N255"/>
  <c r="M255"/>
  <c r="L255"/>
  <c r="K255"/>
  <c r="J255"/>
  <c r="I255"/>
  <c r="H255"/>
  <c r="G255"/>
  <c r="F255"/>
  <c r="E255"/>
  <c r="Q254"/>
  <c r="P254"/>
  <c r="O254"/>
  <c r="N254"/>
  <c r="M254"/>
  <c r="L254"/>
  <c r="K254"/>
  <c r="J254"/>
  <c r="I254"/>
  <c r="H254"/>
  <c r="G254"/>
  <c r="F254"/>
  <c r="E254"/>
  <c r="Q252"/>
  <c r="P252"/>
  <c r="O252"/>
  <c r="N252"/>
  <c r="M252"/>
  <c r="L252"/>
  <c r="K252"/>
  <c r="J252"/>
  <c r="I252"/>
  <c r="H252"/>
  <c r="G252"/>
  <c r="F252"/>
  <c r="E252"/>
  <c r="Q251"/>
  <c r="P251"/>
  <c r="O251"/>
  <c r="N251"/>
  <c r="M251"/>
  <c r="L251"/>
  <c r="K251"/>
  <c r="J251"/>
  <c r="I251"/>
  <c r="H251"/>
  <c r="G251"/>
  <c r="F251"/>
  <c r="E251"/>
  <c r="Q250"/>
  <c r="P250"/>
  <c r="O250"/>
  <c r="N250"/>
  <c r="M250"/>
  <c r="L250"/>
  <c r="K250"/>
  <c r="J250"/>
  <c r="I250"/>
  <c r="H250"/>
  <c r="G250"/>
  <c r="F250"/>
  <c r="E250"/>
  <c r="Q249"/>
  <c r="P249"/>
  <c r="O249"/>
  <c r="N249"/>
  <c r="M249"/>
  <c r="L249"/>
  <c r="K249"/>
  <c r="J249"/>
  <c r="I249"/>
  <c r="H249"/>
  <c r="G249"/>
  <c r="F249"/>
  <c r="E249"/>
  <c r="P248"/>
  <c r="O248"/>
  <c r="N248"/>
  <c r="M248"/>
  <c r="L248"/>
  <c r="K248"/>
  <c r="J248"/>
  <c r="I248"/>
  <c r="H248"/>
  <c r="G248"/>
  <c r="F248"/>
  <c r="E248"/>
  <c r="P247"/>
  <c r="O247"/>
  <c r="N247"/>
  <c r="M247"/>
  <c r="L247"/>
  <c r="K247"/>
  <c r="J247"/>
  <c r="I247"/>
  <c r="H247"/>
  <c r="G247"/>
  <c r="F247"/>
  <c r="E247"/>
  <c r="E245"/>
  <c r="F245"/>
  <c r="G245"/>
  <c r="H245"/>
  <c r="I245"/>
  <c r="J245"/>
  <c r="K245"/>
  <c r="L245"/>
  <c r="M245"/>
  <c r="N245"/>
  <c r="O245"/>
  <c r="P245"/>
  <c r="Q245"/>
  <c r="E2"/>
  <c r="F2"/>
  <c r="G2"/>
  <c r="H2"/>
  <c r="I2"/>
  <c r="J2"/>
  <c r="K2"/>
  <c r="L2"/>
  <c r="M2"/>
  <c r="N2"/>
  <c r="O2"/>
  <c r="P2"/>
  <c r="E3"/>
  <c r="F3"/>
  <c r="G3"/>
  <c r="H3"/>
  <c r="I3"/>
  <c r="J3"/>
  <c r="K3"/>
  <c r="L3"/>
  <c r="M3"/>
  <c r="N3"/>
  <c r="O3"/>
  <c r="P3"/>
  <c r="E4"/>
  <c r="F4"/>
  <c r="G4"/>
  <c r="H4"/>
  <c r="I4"/>
  <c r="J4"/>
  <c r="K4"/>
  <c r="L4"/>
  <c r="M4"/>
  <c r="N4"/>
  <c r="O4"/>
  <c r="P4"/>
  <c r="E5"/>
  <c r="F5"/>
  <c r="G5"/>
  <c r="H5"/>
  <c r="I5"/>
  <c r="J5"/>
  <c r="K5"/>
  <c r="L5"/>
  <c r="M5"/>
  <c r="N5"/>
  <c r="O5"/>
  <c r="P5"/>
  <c r="E6"/>
  <c r="F6"/>
  <c r="G6"/>
  <c r="H6"/>
  <c r="I6"/>
  <c r="J6"/>
  <c r="K6"/>
  <c r="L6"/>
  <c r="M6"/>
  <c r="N6"/>
  <c r="O6"/>
  <c r="P6"/>
  <c r="E7"/>
  <c r="F7"/>
  <c r="G7"/>
  <c r="H7"/>
  <c r="I7"/>
  <c r="J7"/>
  <c r="K7"/>
  <c r="L7"/>
  <c r="M7"/>
  <c r="N7"/>
  <c r="O7"/>
  <c r="P7"/>
  <c r="E8"/>
  <c r="F8"/>
  <c r="G8"/>
  <c r="H8"/>
  <c r="I8"/>
  <c r="J8"/>
  <c r="K8"/>
  <c r="L8"/>
  <c r="M8"/>
  <c r="N8"/>
  <c r="O8"/>
  <c r="P8"/>
  <c r="E9"/>
  <c r="F9"/>
  <c r="G9"/>
  <c r="H9"/>
  <c r="I9"/>
  <c r="J9"/>
  <c r="K9"/>
  <c r="L9"/>
  <c r="M9"/>
  <c r="N9"/>
  <c r="O9"/>
  <c r="P9"/>
  <c r="E10"/>
  <c r="F10"/>
  <c r="G10"/>
  <c r="H10"/>
  <c r="I10"/>
  <c r="J10"/>
  <c r="K10"/>
  <c r="L10"/>
  <c r="M10"/>
  <c r="N10"/>
  <c r="O10"/>
  <c r="P10"/>
  <c r="E12"/>
  <c r="F12"/>
  <c r="G12"/>
  <c r="H12"/>
  <c r="I12"/>
  <c r="J12"/>
  <c r="K12"/>
  <c r="L12"/>
  <c r="M12"/>
  <c r="N12"/>
  <c r="O12"/>
  <c r="P12"/>
  <c r="E13"/>
  <c r="F13"/>
  <c r="G13"/>
  <c r="H13"/>
  <c r="I13"/>
  <c r="J13"/>
  <c r="K13"/>
  <c r="L13"/>
  <c r="M13"/>
  <c r="N13"/>
  <c r="O13"/>
  <c r="P13"/>
  <c r="E14"/>
  <c r="F14"/>
  <c r="G14"/>
  <c r="H14"/>
  <c r="I14"/>
  <c r="J14"/>
  <c r="K14"/>
  <c r="L14"/>
  <c r="M14"/>
  <c r="N14"/>
  <c r="O14"/>
  <c r="P14"/>
  <c r="E15"/>
  <c r="F15"/>
  <c r="G15"/>
  <c r="H15"/>
  <c r="I15"/>
  <c r="J15"/>
  <c r="K15"/>
  <c r="L15"/>
  <c r="M15"/>
  <c r="N15"/>
  <c r="O15"/>
  <c r="P15"/>
  <c r="E16"/>
  <c r="F16"/>
  <c r="G16"/>
  <c r="H16"/>
  <c r="I16"/>
  <c r="J16"/>
  <c r="K16"/>
  <c r="L16"/>
  <c r="M16"/>
  <c r="N16"/>
  <c r="O16"/>
  <c r="P16"/>
  <c r="E17"/>
  <c r="F17"/>
  <c r="G17"/>
  <c r="H17"/>
  <c r="I17"/>
  <c r="J17"/>
  <c r="K17"/>
  <c r="L17"/>
  <c r="M17"/>
  <c r="N17"/>
  <c r="O17"/>
  <c r="P17"/>
  <c r="E18"/>
  <c r="F18"/>
  <c r="G18"/>
  <c r="H18"/>
  <c r="I18"/>
  <c r="J18"/>
  <c r="K18"/>
  <c r="L18"/>
  <c r="M18"/>
  <c r="N18"/>
  <c r="O18"/>
  <c r="P18"/>
  <c r="E19"/>
  <c r="F19"/>
  <c r="G19"/>
  <c r="H19"/>
  <c r="I19"/>
  <c r="J19"/>
  <c r="K19"/>
  <c r="L19"/>
  <c r="M19"/>
  <c r="N19"/>
  <c r="O19"/>
  <c r="P19"/>
  <c r="E20"/>
  <c r="F20"/>
  <c r="G20"/>
  <c r="H20"/>
  <c r="I20"/>
  <c r="J20"/>
  <c r="K20"/>
  <c r="L20"/>
  <c r="M20"/>
  <c r="N20"/>
  <c r="O20"/>
  <c r="P20"/>
  <c r="E22"/>
  <c r="F22"/>
  <c r="G22"/>
  <c r="H22"/>
  <c r="I22"/>
  <c r="J22"/>
  <c r="K22"/>
  <c r="L22"/>
  <c r="M22"/>
  <c r="N22"/>
  <c r="O22"/>
  <c r="P22"/>
  <c r="E23"/>
  <c r="F23"/>
  <c r="G23"/>
  <c r="H23"/>
  <c r="I23"/>
  <c r="J23"/>
  <c r="K23"/>
  <c r="L23"/>
  <c r="M23"/>
  <c r="N23"/>
  <c r="O23"/>
  <c r="P23"/>
  <c r="E24"/>
  <c r="F24"/>
  <c r="G24"/>
  <c r="H24"/>
  <c r="I24"/>
  <c r="J24"/>
  <c r="K24"/>
  <c r="L24"/>
  <c r="M24"/>
  <c r="N24"/>
  <c r="O24"/>
  <c r="P24"/>
  <c r="E25"/>
  <c r="F25"/>
  <c r="G25"/>
  <c r="H25"/>
  <c r="I25"/>
  <c r="J25"/>
  <c r="K25"/>
  <c r="L25"/>
  <c r="M25"/>
  <c r="N25"/>
  <c r="O25"/>
  <c r="P25"/>
  <c r="E26"/>
  <c r="F26"/>
  <c r="G26"/>
  <c r="H26"/>
  <c r="I26"/>
  <c r="J26"/>
  <c r="K26"/>
  <c r="L26"/>
  <c r="M26"/>
  <c r="N26"/>
  <c r="O26"/>
  <c r="P26"/>
  <c r="E27"/>
  <c r="F27"/>
  <c r="G27"/>
  <c r="H27"/>
  <c r="I27"/>
  <c r="J27"/>
  <c r="K27"/>
  <c r="L27"/>
  <c r="M27"/>
  <c r="N27"/>
  <c r="O27"/>
  <c r="P27"/>
  <c r="E28"/>
  <c r="F28"/>
  <c r="G28"/>
  <c r="H28"/>
  <c r="I28"/>
  <c r="J28"/>
  <c r="K28"/>
  <c r="L28"/>
  <c r="M28"/>
  <c r="N28"/>
  <c r="O28"/>
  <c r="P28"/>
  <c r="E29"/>
  <c r="F29"/>
  <c r="G29"/>
  <c r="H29"/>
  <c r="I29"/>
  <c r="J29"/>
  <c r="K29"/>
  <c r="L29"/>
  <c r="M29"/>
  <c r="N29"/>
  <c r="O29"/>
  <c r="P29"/>
  <c r="E30"/>
  <c r="F30"/>
  <c r="G30"/>
  <c r="H30"/>
  <c r="I30"/>
  <c r="J30"/>
  <c r="K30"/>
  <c r="L30"/>
  <c r="M30"/>
  <c r="N30"/>
  <c r="O30"/>
  <c r="P30"/>
  <c r="E32"/>
  <c r="F32"/>
  <c r="G32"/>
  <c r="H32"/>
  <c r="I32"/>
  <c r="J32"/>
  <c r="K32"/>
  <c r="L32"/>
  <c r="M32"/>
  <c r="N32"/>
  <c r="O32"/>
  <c r="P32"/>
  <c r="E33"/>
  <c r="F33"/>
  <c r="G33"/>
  <c r="H33"/>
  <c r="I33"/>
  <c r="J33"/>
  <c r="K33"/>
  <c r="L33"/>
  <c r="M33"/>
  <c r="N33"/>
  <c r="O33"/>
  <c r="P33"/>
  <c r="E34"/>
  <c r="F34"/>
  <c r="G34"/>
  <c r="H34"/>
  <c r="I34"/>
  <c r="J34"/>
  <c r="K34"/>
  <c r="L34"/>
  <c r="M34"/>
  <c r="N34"/>
  <c r="O34"/>
  <c r="P34"/>
  <c r="E35"/>
  <c r="F35"/>
  <c r="G35"/>
  <c r="H35"/>
  <c r="I35"/>
  <c r="J35"/>
  <c r="K35"/>
  <c r="L35"/>
  <c r="M35"/>
  <c r="N35"/>
  <c r="O35"/>
  <c r="P35"/>
  <c r="E36"/>
  <c r="F36"/>
  <c r="G36"/>
  <c r="H36"/>
  <c r="I36"/>
  <c r="J36"/>
  <c r="K36"/>
  <c r="L36"/>
  <c r="M36"/>
  <c r="N36"/>
  <c r="O36"/>
  <c r="P36"/>
  <c r="E37"/>
  <c r="F37"/>
  <c r="G37"/>
  <c r="H37"/>
  <c r="I37"/>
  <c r="J37"/>
  <c r="K37"/>
  <c r="L37"/>
  <c r="M37"/>
  <c r="N37"/>
  <c r="O37"/>
  <c r="P37"/>
  <c r="E38"/>
  <c r="F38"/>
  <c r="G38"/>
  <c r="H38"/>
  <c r="I38"/>
  <c r="J38"/>
  <c r="K38"/>
  <c r="L38"/>
  <c r="M38"/>
  <c r="N38"/>
  <c r="O38"/>
  <c r="P38"/>
  <c r="E39"/>
  <c r="F39"/>
  <c r="G39"/>
  <c r="H39"/>
  <c r="I39"/>
  <c r="J39"/>
  <c r="K39"/>
  <c r="L39"/>
  <c r="M39"/>
  <c r="N39"/>
  <c r="O39"/>
  <c r="P39"/>
  <c r="E40"/>
  <c r="F40"/>
  <c r="G40"/>
  <c r="H40"/>
  <c r="I40"/>
  <c r="J40"/>
  <c r="K40"/>
  <c r="L40"/>
  <c r="M40"/>
  <c r="N40"/>
  <c r="O40"/>
  <c r="P40"/>
  <c r="E42"/>
  <c r="F42"/>
  <c r="G42"/>
  <c r="H42"/>
  <c r="I42"/>
  <c r="J42"/>
  <c r="K42"/>
  <c r="L42"/>
  <c r="M42"/>
  <c r="N42"/>
  <c r="O42"/>
  <c r="P42"/>
  <c r="E43"/>
  <c r="F43"/>
  <c r="G43"/>
  <c r="H43"/>
  <c r="I43"/>
  <c r="J43"/>
  <c r="K43"/>
  <c r="L43"/>
  <c r="M43"/>
  <c r="N43"/>
  <c r="O43"/>
  <c r="P43"/>
  <c r="E44"/>
  <c r="F44"/>
  <c r="G44"/>
  <c r="H44"/>
  <c r="I44"/>
  <c r="J44"/>
  <c r="K44"/>
  <c r="L44"/>
  <c r="M44"/>
  <c r="N44"/>
  <c r="O44"/>
  <c r="P44"/>
  <c r="E45"/>
  <c r="F45"/>
  <c r="G45"/>
  <c r="H45"/>
  <c r="I45"/>
  <c r="J45"/>
  <c r="K45"/>
  <c r="L45"/>
  <c r="M45"/>
  <c r="N45"/>
  <c r="O45"/>
  <c r="P45"/>
  <c r="E46"/>
  <c r="F46"/>
  <c r="G46"/>
  <c r="H46"/>
  <c r="I46"/>
  <c r="J46"/>
  <c r="K46"/>
  <c r="L46"/>
  <c r="M46"/>
  <c r="N46"/>
  <c r="O46"/>
  <c r="P46"/>
  <c r="E47"/>
  <c r="F47"/>
  <c r="G47"/>
  <c r="H47"/>
  <c r="I47"/>
  <c r="J47"/>
  <c r="K47"/>
  <c r="L47"/>
  <c r="M47"/>
  <c r="N47"/>
  <c r="O47"/>
  <c r="P47"/>
  <c r="E48"/>
  <c r="F48"/>
  <c r="G48"/>
  <c r="H48"/>
  <c r="I48"/>
  <c r="J48"/>
  <c r="K48"/>
  <c r="L48"/>
  <c r="M48"/>
  <c r="N48"/>
  <c r="O48"/>
  <c r="P48"/>
  <c r="E49"/>
  <c r="F49"/>
  <c r="G49"/>
  <c r="H49"/>
  <c r="I49"/>
  <c r="J49"/>
  <c r="K49"/>
  <c r="L49"/>
  <c r="M49"/>
  <c r="N49"/>
  <c r="O49"/>
  <c r="P49"/>
  <c r="E50"/>
  <c r="F50"/>
  <c r="G50"/>
  <c r="H50"/>
  <c r="I50"/>
  <c r="J50"/>
  <c r="K50"/>
  <c r="L50"/>
  <c r="M50"/>
  <c r="N50"/>
  <c r="O50"/>
  <c r="P50"/>
  <c r="E52"/>
  <c r="F52"/>
  <c r="G52"/>
  <c r="H52"/>
  <c r="I52"/>
  <c r="J52"/>
  <c r="K52"/>
  <c r="L52"/>
  <c r="M52"/>
  <c r="N52"/>
  <c r="O52"/>
  <c r="P52"/>
  <c r="E53"/>
  <c r="F53"/>
  <c r="G53"/>
  <c r="H53"/>
  <c r="I53"/>
  <c r="J53"/>
  <c r="K53"/>
  <c r="L53"/>
  <c r="M53"/>
  <c r="N53"/>
  <c r="O53"/>
  <c r="P53"/>
  <c r="E54"/>
  <c r="F54"/>
  <c r="G54"/>
  <c r="H54"/>
  <c r="I54"/>
  <c r="J54"/>
  <c r="K54"/>
  <c r="L54"/>
  <c r="M54"/>
  <c r="N54"/>
  <c r="O54"/>
  <c r="P54"/>
  <c r="E55"/>
  <c r="F55"/>
  <c r="G55"/>
  <c r="H55"/>
  <c r="I55"/>
  <c r="J55"/>
  <c r="K55"/>
  <c r="L55"/>
  <c r="M55"/>
  <c r="N55"/>
  <c r="O55"/>
  <c r="P55"/>
  <c r="E56"/>
  <c r="F56"/>
  <c r="G56"/>
  <c r="H56"/>
  <c r="I56"/>
  <c r="J56"/>
  <c r="K56"/>
  <c r="L56"/>
  <c r="M56"/>
  <c r="N56"/>
  <c r="O56"/>
  <c r="P56"/>
  <c r="E57"/>
  <c r="F57"/>
  <c r="G57"/>
  <c r="H57"/>
  <c r="I57"/>
  <c r="J57"/>
  <c r="K57"/>
  <c r="L57"/>
  <c r="M57"/>
  <c r="N57"/>
  <c r="O57"/>
  <c r="P57"/>
  <c r="E58"/>
  <c r="F58"/>
  <c r="G58"/>
  <c r="H58"/>
  <c r="I58"/>
  <c r="J58"/>
  <c r="K58"/>
  <c r="L58"/>
  <c r="M58"/>
  <c r="N58"/>
  <c r="O58"/>
  <c r="P58"/>
  <c r="E59"/>
  <c r="F59"/>
  <c r="G59"/>
  <c r="H59"/>
  <c r="I59"/>
  <c r="J59"/>
  <c r="K59"/>
  <c r="L59"/>
  <c r="M59"/>
  <c r="N59"/>
  <c r="O59"/>
  <c r="P59"/>
  <c r="E60"/>
  <c r="F60"/>
  <c r="G60"/>
  <c r="H60"/>
  <c r="I60"/>
  <c r="J60"/>
  <c r="K60"/>
  <c r="L60"/>
  <c r="M60"/>
  <c r="N60"/>
  <c r="O60"/>
  <c r="P60"/>
  <c r="E62"/>
  <c r="F62"/>
  <c r="G62"/>
  <c r="H62"/>
  <c r="I62"/>
  <c r="J62"/>
  <c r="K62"/>
  <c r="L62"/>
  <c r="M62"/>
  <c r="N62"/>
  <c r="O62"/>
  <c r="P62"/>
  <c r="E63"/>
  <c r="F63"/>
  <c r="G63"/>
  <c r="H63"/>
  <c r="I63"/>
  <c r="J63"/>
  <c r="K63"/>
  <c r="L63"/>
  <c r="M63"/>
  <c r="N63"/>
  <c r="O63"/>
  <c r="P63"/>
  <c r="E64"/>
  <c r="F64"/>
  <c r="G64"/>
  <c r="H64"/>
  <c r="I64"/>
  <c r="J64"/>
  <c r="K64"/>
  <c r="L64"/>
  <c r="M64"/>
  <c r="N64"/>
  <c r="O64"/>
  <c r="P64"/>
  <c r="E65"/>
  <c r="F65"/>
  <c r="G65"/>
  <c r="H65"/>
  <c r="I65"/>
  <c r="J65"/>
  <c r="K65"/>
  <c r="L65"/>
  <c r="M65"/>
  <c r="N65"/>
  <c r="O65"/>
  <c r="P65"/>
  <c r="E66"/>
  <c r="F66"/>
  <c r="G66"/>
  <c r="H66"/>
  <c r="I66"/>
  <c r="J66"/>
  <c r="K66"/>
  <c r="L66"/>
  <c r="M66"/>
  <c r="N66"/>
  <c r="O66"/>
  <c r="P66"/>
  <c r="E67"/>
  <c r="F67"/>
  <c r="G67"/>
  <c r="H67"/>
  <c r="I67"/>
  <c r="J67"/>
  <c r="K67"/>
  <c r="L67"/>
  <c r="M67"/>
  <c r="N67"/>
  <c r="O67"/>
  <c r="P67"/>
  <c r="E68"/>
  <c r="F68"/>
  <c r="G68"/>
  <c r="H68"/>
  <c r="I68"/>
  <c r="J68"/>
  <c r="K68"/>
  <c r="L68"/>
  <c r="M68"/>
  <c r="N68"/>
  <c r="O68"/>
  <c r="P68"/>
  <c r="E69"/>
  <c r="F69"/>
  <c r="G69"/>
  <c r="H69"/>
  <c r="I69"/>
  <c r="J69"/>
  <c r="K69"/>
  <c r="L69"/>
  <c r="M69"/>
  <c r="N69"/>
  <c r="O69"/>
  <c r="P69"/>
  <c r="E70"/>
  <c r="F70"/>
  <c r="G70"/>
  <c r="H70"/>
  <c r="I70"/>
  <c r="J70"/>
  <c r="K70"/>
  <c r="L70"/>
  <c r="M70"/>
  <c r="N70"/>
  <c r="O70"/>
  <c r="P70"/>
  <c r="E72"/>
  <c r="F72"/>
  <c r="G72"/>
  <c r="H72"/>
  <c r="I72"/>
  <c r="J72"/>
  <c r="K72"/>
  <c r="L72"/>
  <c r="M72"/>
  <c r="N72"/>
  <c r="O72"/>
  <c r="P72"/>
  <c r="E73"/>
  <c r="F73"/>
  <c r="G73"/>
  <c r="H73"/>
  <c r="I73"/>
  <c r="J73"/>
  <c r="K73"/>
  <c r="L73"/>
  <c r="M73"/>
  <c r="N73"/>
  <c r="O73"/>
  <c r="P73"/>
  <c r="E74"/>
  <c r="F74"/>
  <c r="G74"/>
  <c r="H74"/>
  <c r="I74"/>
  <c r="J74"/>
  <c r="K74"/>
  <c r="L74"/>
  <c r="M74"/>
  <c r="N74"/>
  <c r="O74"/>
  <c r="P74"/>
  <c r="E75"/>
  <c r="F75"/>
  <c r="G75"/>
  <c r="H75"/>
  <c r="I75"/>
  <c r="J75"/>
  <c r="K75"/>
  <c r="L75"/>
  <c r="M75"/>
  <c r="N75"/>
  <c r="O75"/>
  <c r="P75"/>
  <c r="E76"/>
  <c r="F76"/>
  <c r="G76"/>
  <c r="H76"/>
  <c r="I76"/>
  <c r="J76"/>
  <c r="K76"/>
  <c r="L76"/>
  <c r="M76"/>
  <c r="N76"/>
  <c r="O76"/>
  <c r="P76"/>
  <c r="E77"/>
  <c r="F77"/>
  <c r="G77"/>
  <c r="H77"/>
  <c r="I77"/>
  <c r="J77"/>
  <c r="K77"/>
  <c r="L77"/>
  <c r="M77"/>
  <c r="N77"/>
  <c r="O77"/>
  <c r="P77"/>
  <c r="E78"/>
  <c r="F78"/>
  <c r="G78"/>
  <c r="H78"/>
  <c r="I78"/>
  <c r="J78"/>
  <c r="K78"/>
  <c r="L78"/>
  <c r="M78"/>
  <c r="N78"/>
  <c r="O78"/>
  <c r="P78"/>
  <c r="E79"/>
  <c r="F79"/>
  <c r="G79"/>
  <c r="H79"/>
  <c r="I79"/>
  <c r="J79"/>
  <c r="K79"/>
  <c r="L79"/>
  <c r="M79"/>
  <c r="N79"/>
  <c r="O79"/>
  <c r="P79"/>
  <c r="E80"/>
  <c r="F80"/>
  <c r="G80"/>
  <c r="H80"/>
  <c r="I80"/>
  <c r="J80"/>
  <c r="K80"/>
  <c r="L80"/>
  <c r="M80"/>
  <c r="N80"/>
  <c r="O80"/>
  <c r="P80"/>
  <c r="E82"/>
  <c r="F82"/>
  <c r="G82"/>
  <c r="H82"/>
  <c r="I82"/>
  <c r="J82"/>
  <c r="K82"/>
  <c r="L82"/>
  <c r="M82"/>
  <c r="N82"/>
  <c r="O82"/>
  <c r="P82"/>
  <c r="E83"/>
  <c r="F83"/>
  <c r="G83"/>
  <c r="H83"/>
  <c r="I83"/>
  <c r="J83"/>
  <c r="K83"/>
  <c r="L83"/>
  <c r="M83"/>
  <c r="N83"/>
  <c r="O83"/>
  <c r="P83"/>
  <c r="E84"/>
  <c r="F84"/>
  <c r="G84"/>
  <c r="H84"/>
  <c r="I84"/>
  <c r="J84"/>
  <c r="K84"/>
  <c r="L84"/>
  <c r="M84"/>
  <c r="N84"/>
  <c r="O84"/>
  <c r="P84"/>
  <c r="E85"/>
  <c r="F85"/>
  <c r="G85"/>
  <c r="H85"/>
  <c r="I85"/>
  <c r="J85"/>
  <c r="K85"/>
  <c r="L85"/>
  <c r="M85"/>
  <c r="N85"/>
  <c r="O85"/>
  <c r="P85"/>
  <c r="E86"/>
  <c r="F86"/>
  <c r="G86"/>
  <c r="H86"/>
  <c r="I86"/>
  <c r="J86"/>
  <c r="K86"/>
  <c r="L86"/>
  <c r="M86"/>
  <c r="N86"/>
  <c r="O86"/>
  <c r="P86"/>
  <c r="E87"/>
  <c r="F87"/>
  <c r="G87"/>
  <c r="H87"/>
  <c r="I87"/>
  <c r="J87"/>
  <c r="K87"/>
  <c r="L87"/>
  <c r="M87"/>
  <c r="N87"/>
  <c r="O87"/>
  <c r="P87"/>
  <c r="E88"/>
  <c r="F88"/>
  <c r="G88"/>
  <c r="H88"/>
  <c r="I88"/>
  <c r="J88"/>
  <c r="K88"/>
  <c r="L88"/>
  <c r="M88"/>
  <c r="N88"/>
  <c r="O88"/>
  <c r="P88"/>
  <c r="E90"/>
  <c r="F90"/>
  <c r="G90"/>
  <c r="H90"/>
  <c r="I90"/>
  <c r="J90"/>
  <c r="K90"/>
  <c r="L90"/>
  <c r="M90"/>
  <c r="N90"/>
  <c r="O90"/>
  <c r="P90"/>
  <c r="E91"/>
  <c r="F91"/>
  <c r="G91"/>
  <c r="H91"/>
  <c r="I91"/>
  <c r="J91"/>
  <c r="K91"/>
  <c r="L91"/>
  <c r="M91"/>
  <c r="N91"/>
  <c r="O91"/>
  <c r="P91"/>
  <c r="E92"/>
  <c r="F92"/>
  <c r="G92"/>
  <c r="H92"/>
  <c r="I92"/>
  <c r="J92"/>
  <c r="K92"/>
  <c r="L92"/>
  <c r="M92"/>
  <c r="N92"/>
  <c r="O92"/>
  <c r="P92"/>
  <c r="E93"/>
  <c r="F93"/>
  <c r="G93"/>
  <c r="H93"/>
  <c r="I93"/>
  <c r="J93"/>
  <c r="K93"/>
  <c r="L93"/>
  <c r="M93"/>
  <c r="N93"/>
  <c r="O93"/>
  <c r="P93"/>
  <c r="E94"/>
  <c r="F94"/>
  <c r="G94"/>
  <c r="H94"/>
  <c r="I94"/>
  <c r="J94"/>
  <c r="K94"/>
  <c r="L94"/>
  <c r="M94"/>
  <c r="N94"/>
  <c r="O94"/>
  <c r="P94"/>
  <c r="E95"/>
  <c r="F95"/>
  <c r="G95"/>
  <c r="H95"/>
  <c r="I95"/>
  <c r="J95"/>
  <c r="K95"/>
  <c r="L95"/>
  <c r="M95"/>
  <c r="N95"/>
  <c r="O95"/>
  <c r="P95"/>
  <c r="E96"/>
  <c r="F96"/>
  <c r="G96"/>
  <c r="H96"/>
  <c r="I96"/>
  <c r="J96"/>
  <c r="K96"/>
  <c r="L96"/>
  <c r="M96"/>
  <c r="N96"/>
  <c r="O96"/>
  <c r="P96"/>
  <c r="E97"/>
  <c r="F97"/>
  <c r="G97"/>
  <c r="H97"/>
  <c r="I97"/>
  <c r="J97"/>
  <c r="K97"/>
  <c r="L97"/>
  <c r="M97"/>
  <c r="N97"/>
  <c r="O97"/>
  <c r="P97"/>
  <c r="E98"/>
  <c r="F98"/>
  <c r="G98"/>
  <c r="H98"/>
  <c r="I98"/>
  <c r="J98"/>
  <c r="K98"/>
  <c r="L98"/>
  <c r="M98"/>
  <c r="N98"/>
  <c r="O98"/>
  <c r="P98"/>
  <c r="E100"/>
  <c r="F100"/>
  <c r="G100"/>
  <c r="H100"/>
  <c r="I100"/>
  <c r="J100"/>
  <c r="K100"/>
  <c r="L100"/>
  <c r="M100"/>
  <c r="N100"/>
  <c r="O100"/>
  <c r="P100"/>
  <c r="E101"/>
  <c r="F101"/>
  <c r="G101"/>
  <c r="H101"/>
  <c r="I101"/>
  <c r="J101"/>
  <c r="K101"/>
  <c r="L101"/>
  <c r="M101"/>
  <c r="N101"/>
  <c r="O101"/>
  <c r="P101"/>
  <c r="E102"/>
  <c r="F102"/>
  <c r="G102"/>
  <c r="H102"/>
  <c r="I102"/>
  <c r="J102"/>
  <c r="K102"/>
  <c r="L102"/>
  <c r="M102"/>
  <c r="N102"/>
  <c r="O102"/>
  <c r="P102"/>
  <c r="E103"/>
  <c r="F103"/>
  <c r="G103"/>
  <c r="H103"/>
  <c r="I103"/>
  <c r="J103"/>
  <c r="K103"/>
  <c r="L103"/>
  <c r="M103"/>
  <c r="N103"/>
  <c r="O103"/>
  <c r="P103"/>
  <c r="E104"/>
  <c r="F104"/>
  <c r="G104"/>
  <c r="H104"/>
  <c r="I104"/>
  <c r="J104"/>
  <c r="K104"/>
  <c r="L104"/>
  <c r="M104"/>
  <c r="N104"/>
  <c r="O104"/>
  <c r="P104"/>
  <c r="E105"/>
  <c r="F105"/>
  <c r="G105"/>
  <c r="H105"/>
  <c r="I105"/>
  <c r="J105"/>
  <c r="K105"/>
  <c r="L105"/>
  <c r="M105"/>
  <c r="N105"/>
  <c r="O105"/>
  <c r="P105"/>
  <c r="E106"/>
  <c r="F106"/>
  <c r="G106"/>
  <c r="H106"/>
  <c r="I106"/>
  <c r="J106"/>
  <c r="K106"/>
  <c r="L106"/>
  <c r="M106"/>
  <c r="N106"/>
  <c r="O106"/>
  <c r="P106"/>
  <c r="E107"/>
  <c r="F107"/>
  <c r="G107"/>
  <c r="H107"/>
  <c r="I107"/>
  <c r="J107"/>
  <c r="K107"/>
  <c r="L107"/>
  <c r="M107"/>
  <c r="N107"/>
  <c r="O107"/>
  <c r="P107"/>
  <c r="E108"/>
  <c r="F108"/>
  <c r="G108"/>
  <c r="H108"/>
  <c r="I108"/>
  <c r="J108"/>
  <c r="K108"/>
  <c r="L108"/>
  <c r="M108"/>
  <c r="N108"/>
  <c r="O108"/>
  <c r="P108"/>
  <c r="E109"/>
  <c r="F109"/>
  <c r="G109"/>
  <c r="H109"/>
  <c r="I109"/>
  <c r="J109"/>
  <c r="K109"/>
  <c r="L109"/>
  <c r="M109"/>
  <c r="N109"/>
  <c r="O109"/>
  <c r="P109"/>
  <c r="E110"/>
  <c r="F110"/>
  <c r="G110"/>
  <c r="H110"/>
  <c r="I110"/>
  <c r="J110"/>
  <c r="K110"/>
  <c r="L110"/>
  <c r="M110"/>
  <c r="N110"/>
  <c r="O110"/>
  <c r="P110"/>
  <c r="E112"/>
  <c r="F112"/>
  <c r="G112"/>
  <c r="H112"/>
  <c r="I112"/>
  <c r="J112"/>
  <c r="K112"/>
  <c r="L112"/>
  <c r="M112"/>
  <c r="N112"/>
  <c r="O112"/>
  <c r="P112"/>
  <c r="E113"/>
  <c r="F113"/>
  <c r="G113"/>
  <c r="H113"/>
  <c r="I113"/>
  <c r="J113"/>
  <c r="K113"/>
  <c r="L113"/>
  <c r="M113"/>
  <c r="N113"/>
  <c r="O113"/>
  <c r="P113"/>
  <c r="E114"/>
  <c r="F114"/>
  <c r="G114"/>
  <c r="H114"/>
  <c r="I114"/>
  <c r="J114"/>
  <c r="K114"/>
  <c r="L114"/>
  <c r="M114"/>
  <c r="N114"/>
  <c r="O114"/>
  <c r="P114"/>
  <c r="E115"/>
  <c r="F115"/>
  <c r="G115"/>
  <c r="H115"/>
  <c r="I115"/>
  <c r="J115"/>
  <c r="K115"/>
  <c r="L115"/>
  <c r="M115"/>
  <c r="N115"/>
  <c r="O115"/>
  <c r="P115"/>
  <c r="E116"/>
  <c r="F116"/>
  <c r="G116"/>
  <c r="H116"/>
  <c r="I116"/>
  <c r="J116"/>
  <c r="K116"/>
  <c r="L116"/>
  <c r="M116"/>
  <c r="N116"/>
  <c r="O116"/>
  <c r="P116"/>
  <c r="E117"/>
  <c r="F117"/>
  <c r="G117"/>
  <c r="H117"/>
  <c r="I117"/>
  <c r="J117"/>
  <c r="K117"/>
  <c r="L117"/>
  <c r="M117"/>
  <c r="N117"/>
  <c r="O117"/>
  <c r="P117"/>
  <c r="E118"/>
  <c r="F118"/>
  <c r="G118"/>
  <c r="H118"/>
  <c r="I118"/>
  <c r="J118"/>
  <c r="K118"/>
  <c r="L118"/>
  <c r="M118"/>
  <c r="N118"/>
  <c r="O118"/>
  <c r="P118"/>
  <c r="E119"/>
  <c r="F119"/>
  <c r="G119"/>
  <c r="H119"/>
  <c r="I119"/>
  <c r="J119"/>
  <c r="K119"/>
  <c r="L119"/>
  <c r="M119"/>
  <c r="N119"/>
  <c r="O119"/>
  <c r="P119"/>
  <c r="E120"/>
  <c r="F120"/>
  <c r="G120"/>
  <c r="H120"/>
  <c r="I120"/>
  <c r="J120"/>
  <c r="K120"/>
  <c r="L120"/>
  <c r="M120"/>
  <c r="N120"/>
  <c r="O120"/>
  <c r="P120"/>
  <c r="E122"/>
  <c r="F122"/>
  <c r="G122"/>
  <c r="H122"/>
  <c r="I122"/>
  <c r="J122"/>
  <c r="K122"/>
  <c r="L122"/>
  <c r="M122"/>
  <c r="N122"/>
  <c r="O122"/>
  <c r="P122"/>
  <c r="E123"/>
  <c r="F123"/>
  <c r="G123"/>
  <c r="H123"/>
  <c r="I123"/>
  <c r="J123"/>
  <c r="K123"/>
  <c r="L123"/>
  <c r="M123"/>
  <c r="N123"/>
  <c r="O123"/>
  <c r="P123"/>
  <c r="E124"/>
  <c r="F124"/>
  <c r="G124"/>
  <c r="H124"/>
  <c r="I124"/>
  <c r="J124"/>
  <c r="K124"/>
  <c r="L124"/>
  <c r="M124"/>
  <c r="N124"/>
  <c r="O124"/>
  <c r="P124"/>
  <c r="E125"/>
  <c r="F125"/>
  <c r="G125"/>
  <c r="H125"/>
  <c r="I125"/>
  <c r="J125"/>
  <c r="K125"/>
  <c r="L125"/>
  <c r="M125"/>
  <c r="N125"/>
  <c r="O125"/>
  <c r="P125"/>
  <c r="E126"/>
  <c r="F126"/>
  <c r="G126"/>
  <c r="H126"/>
  <c r="I126"/>
  <c r="J126"/>
  <c r="K126"/>
  <c r="L126"/>
  <c r="M126"/>
  <c r="N126"/>
  <c r="O126"/>
  <c r="P126"/>
  <c r="E127"/>
  <c r="F127"/>
  <c r="G127"/>
  <c r="H127"/>
  <c r="I127"/>
  <c r="J127"/>
  <c r="K127"/>
  <c r="L127"/>
  <c r="M127"/>
  <c r="N127"/>
  <c r="O127"/>
  <c r="P127"/>
  <c r="E128"/>
  <c r="F128"/>
  <c r="G128"/>
  <c r="H128"/>
  <c r="I128"/>
  <c r="J128"/>
  <c r="K128"/>
  <c r="L128"/>
  <c r="M128"/>
  <c r="N128"/>
  <c r="O128"/>
  <c r="P128"/>
  <c r="E129"/>
  <c r="F129"/>
  <c r="G129"/>
  <c r="H129"/>
  <c r="I129"/>
  <c r="J129"/>
  <c r="K129"/>
  <c r="L129"/>
  <c r="M129"/>
  <c r="N129"/>
  <c r="O129"/>
  <c r="P129"/>
  <c r="E130"/>
  <c r="F130"/>
  <c r="G130"/>
  <c r="H130"/>
  <c r="I130"/>
  <c r="J130"/>
  <c r="K130"/>
  <c r="L130"/>
  <c r="M130"/>
  <c r="N130"/>
  <c r="O130"/>
  <c r="P130"/>
  <c r="E132"/>
  <c r="F132"/>
  <c r="G132"/>
  <c r="H132"/>
  <c r="I132"/>
  <c r="J132"/>
  <c r="K132"/>
  <c r="L132"/>
  <c r="M132"/>
  <c r="N132"/>
  <c r="O132"/>
  <c r="P132"/>
  <c r="E133"/>
  <c r="F133"/>
  <c r="G133"/>
  <c r="H133"/>
  <c r="I133"/>
  <c r="J133"/>
  <c r="K133"/>
  <c r="L133"/>
  <c r="M133"/>
  <c r="N133"/>
  <c r="O133"/>
  <c r="P133"/>
  <c r="E134"/>
  <c r="F134"/>
  <c r="G134"/>
  <c r="H134"/>
  <c r="I134"/>
  <c r="J134"/>
  <c r="K134"/>
  <c r="L134"/>
  <c r="M134"/>
  <c r="N134"/>
  <c r="O134"/>
  <c r="P134"/>
  <c r="E135"/>
  <c r="F135"/>
  <c r="G135"/>
  <c r="H135"/>
  <c r="I135"/>
  <c r="J135"/>
  <c r="K135"/>
  <c r="L135"/>
  <c r="M135"/>
  <c r="N135"/>
  <c r="O135"/>
  <c r="P135"/>
  <c r="E136"/>
  <c r="F136"/>
  <c r="G136"/>
  <c r="H136"/>
  <c r="I136"/>
  <c r="J136"/>
  <c r="K136"/>
  <c r="L136"/>
  <c r="M136"/>
  <c r="N136"/>
  <c r="O136"/>
  <c r="P136"/>
  <c r="E137"/>
  <c r="F137"/>
  <c r="G137"/>
  <c r="H137"/>
  <c r="I137"/>
  <c r="J137"/>
  <c r="K137"/>
  <c r="L137"/>
  <c r="M137"/>
  <c r="N137"/>
  <c r="O137"/>
  <c r="P137"/>
  <c r="E138"/>
  <c r="F138"/>
  <c r="G138"/>
  <c r="H138"/>
  <c r="I138"/>
  <c r="J138"/>
  <c r="K138"/>
  <c r="L138"/>
  <c r="M138"/>
  <c r="N138"/>
  <c r="O138"/>
  <c r="P138"/>
  <c r="E139"/>
  <c r="F139"/>
  <c r="G139"/>
  <c r="H139"/>
  <c r="I139"/>
  <c r="J139"/>
  <c r="K139"/>
  <c r="L139"/>
  <c r="M139"/>
  <c r="N139"/>
  <c r="O139"/>
  <c r="P139"/>
  <c r="E141"/>
  <c r="F141"/>
  <c r="G141"/>
  <c r="H141"/>
  <c r="I141"/>
  <c r="J141"/>
  <c r="K141"/>
  <c r="L141"/>
  <c r="M141"/>
  <c r="N141"/>
  <c r="O141"/>
  <c r="P141"/>
  <c r="E142"/>
  <c r="F142"/>
  <c r="G142"/>
  <c r="H142"/>
  <c r="I142"/>
  <c r="J142"/>
  <c r="K142"/>
  <c r="L142"/>
  <c r="M142"/>
  <c r="N142"/>
  <c r="O142"/>
  <c r="P142"/>
  <c r="E143"/>
  <c r="F143"/>
  <c r="G143"/>
  <c r="H143"/>
  <c r="I143"/>
  <c r="J143"/>
  <c r="K143"/>
  <c r="L143"/>
  <c r="M143"/>
  <c r="N143"/>
  <c r="O143"/>
  <c r="P143"/>
  <c r="E144"/>
  <c r="F144"/>
  <c r="G144"/>
  <c r="H144"/>
  <c r="I144"/>
  <c r="J144"/>
  <c r="K144"/>
  <c r="L144"/>
  <c r="M144"/>
  <c r="N144"/>
  <c r="O144"/>
  <c r="P144"/>
  <c r="E145"/>
  <c r="F145"/>
  <c r="G145"/>
  <c r="H145"/>
  <c r="I145"/>
  <c r="J145"/>
  <c r="K145"/>
  <c r="L145"/>
  <c r="M145"/>
  <c r="N145"/>
  <c r="O145"/>
  <c r="P145"/>
  <c r="E146"/>
  <c r="F146"/>
  <c r="G146"/>
  <c r="H146"/>
  <c r="I146"/>
  <c r="J146"/>
  <c r="K146"/>
  <c r="L146"/>
  <c r="M146"/>
  <c r="N146"/>
  <c r="O146"/>
  <c r="P146"/>
  <c r="E147"/>
  <c r="F147"/>
  <c r="G147"/>
  <c r="H147"/>
  <c r="I147"/>
  <c r="J147"/>
  <c r="K147"/>
  <c r="L147"/>
  <c r="M147"/>
  <c r="N147"/>
  <c r="O147"/>
  <c r="P147"/>
  <c r="E148"/>
  <c r="F148"/>
  <c r="G148"/>
  <c r="H148"/>
  <c r="I148"/>
  <c r="J148"/>
  <c r="K148"/>
  <c r="L148"/>
  <c r="M148"/>
  <c r="N148"/>
  <c r="O148"/>
  <c r="P148"/>
  <c r="E149"/>
  <c r="F149"/>
  <c r="G149"/>
  <c r="H149"/>
  <c r="I149"/>
  <c r="J149"/>
  <c r="K149"/>
  <c r="L149"/>
  <c r="M149"/>
  <c r="N149"/>
  <c r="O149"/>
  <c r="P149"/>
  <c r="E150"/>
  <c r="F150"/>
  <c r="G150"/>
  <c r="H150"/>
  <c r="I150"/>
  <c r="J150"/>
  <c r="K150"/>
  <c r="L150"/>
  <c r="M150"/>
  <c r="N150"/>
  <c r="O150"/>
  <c r="P150"/>
  <c r="Q2"/>
  <c r="Q3"/>
  <c r="Q4"/>
  <c r="Q5"/>
  <c r="Q6"/>
  <c r="Q7"/>
  <c r="Q8"/>
  <c r="Q9"/>
  <c r="Q10"/>
  <c r="Q12"/>
  <c r="Q13"/>
  <c r="Q14"/>
  <c r="Q15"/>
  <c r="Q16"/>
  <c r="Q17"/>
  <c r="Q18"/>
  <c r="Q19"/>
  <c r="Q20"/>
  <c r="Q22"/>
  <c r="Q23"/>
  <c r="Q24"/>
  <c r="Q25"/>
  <c r="Q26"/>
  <c r="Q27"/>
  <c r="Q28"/>
  <c r="Q29"/>
  <c r="Q30"/>
  <c r="Q32"/>
  <c r="Q33"/>
  <c r="Q34"/>
  <c r="Q35"/>
  <c r="Q36"/>
  <c r="Q37"/>
  <c r="Q38"/>
  <c r="Q39"/>
  <c r="Q40"/>
  <c r="Q42"/>
  <c r="Q43"/>
  <c r="Q44"/>
  <c r="Q45"/>
  <c r="Q46"/>
  <c r="Q47"/>
  <c r="Q48"/>
  <c r="Q49"/>
  <c r="Q50"/>
  <c r="Q52"/>
  <c r="Q53"/>
  <c r="Q54"/>
  <c r="Q55"/>
  <c r="Q56"/>
  <c r="Q57"/>
  <c r="Q58"/>
  <c r="Q59"/>
  <c r="Q60"/>
  <c r="Q62"/>
  <c r="Q63"/>
  <c r="Q64"/>
  <c r="Q65"/>
  <c r="Q66"/>
  <c r="Q67"/>
  <c r="Q68"/>
  <c r="Q69"/>
  <c r="Q70"/>
  <c r="Q72"/>
  <c r="Q73"/>
  <c r="Q74"/>
  <c r="Q75"/>
  <c r="Q76"/>
  <c r="Q77"/>
  <c r="Q78"/>
  <c r="Q79"/>
  <c r="Q80"/>
  <c r="Q82"/>
  <c r="Q83"/>
  <c r="Q84"/>
  <c r="Q85"/>
  <c r="Q86"/>
  <c r="Q87"/>
  <c r="Q88"/>
  <c r="Q90"/>
  <c r="Q91"/>
  <c r="Q92"/>
  <c r="Q93"/>
  <c r="Q94"/>
  <c r="Q95"/>
  <c r="Q96"/>
  <c r="Q97"/>
  <c r="Q98"/>
  <c r="Q100"/>
  <c r="Q101"/>
  <c r="Q102"/>
  <c r="Q103"/>
  <c r="Q104"/>
  <c r="Q105"/>
  <c r="Q106"/>
  <c r="Q107"/>
  <c r="Q108"/>
  <c r="Q109"/>
  <c r="Q110"/>
  <c r="Q112"/>
  <c r="Q113"/>
  <c r="Q114"/>
  <c r="Q115"/>
  <c r="Q116"/>
  <c r="Q117"/>
  <c r="Q118"/>
  <c r="Q119"/>
  <c r="Q120"/>
  <c r="Q122"/>
  <c r="Q123"/>
  <c r="Q124"/>
  <c r="Q125"/>
  <c r="Q126"/>
  <c r="Q127"/>
  <c r="Q128"/>
  <c r="Q129"/>
  <c r="Q130"/>
  <c r="Q132"/>
  <c r="Q133"/>
  <c r="Q134"/>
  <c r="Q135"/>
  <c r="Q136"/>
  <c r="Q137"/>
  <c r="Q138"/>
  <c r="Q139"/>
  <c r="Q141"/>
  <c r="Q142"/>
  <c r="Q143"/>
  <c r="Q144"/>
  <c r="Q145"/>
  <c r="Q146"/>
  <c r="Q147"/>
  <c r="Q148"/>
  <c r="Q149"/>
  <c r="Q150"/>
  <c r="E242"/>
  <c r="F242"/>
  <c r="G242"/>
  <c r="H242"/>
  <c r="I242"/>
  <c r="J242"/>
  <c r="K242"/>
  <c r="L242"/>
  <c r="M242"/>
  <c r="N242"/>
  <c r="O242"/>
  <c r="P242"/>
  <c r="Q242"/>
  <c r="E243"/>
  <c r="F243"/>
  <c r="G243"/>
  <c r="H243"/>
  <c r="I243"/>
  <c r="J243"/>
  <c r="K243"/>
  <c r="L243"/>
  <c r="M243"/>
  <c r="N243"/>
  <c r="O243"/>
  <c r="P243"/>
  <c r="Q243"/>
  <c r="E244"/>
  <c r="F244"/>
  <c r="G244"/>
  <c r="H244"/>
  <c r="I244"/>
  <c r="J244"/>
  <c r="K244"/>
  <c r="L244"/>
  <c r="M244"/>
  <c r="N244"/>
  <c r="O244"/>
  <c r="P244"/>
  <c r="Q244"/>
</calcChain>
</file>

<file path=xl/sharedStrings.xml><?xml version="1.0" encoding="utf-8"?>
<sst xmlns="http://schemas.openxmlformats.org/spreadsheetml/2006/main" count="2098" uniqueCount="139">
  <si>
    <t>Ca</t>
  </si>
  <si>
    <t>Mg</t>
  </si>
  <si>
    <t>NH4</t>
  </si>
  <si>
    <t>NO3</t>
  </si>
  <si>
    <t>Cl</t>
  </si>
  <si>
    <t>SO4_S</t>
  </si>
  <si>
    <t>Added flow, concentrations and flux through 2009  for HB</t>
  </si>
  <si>
    <t>Ruth Yanai</t>
    <phoneticPr fontId="6" type="noConversion"/>
  </si>
  <si>
    <t>Added averages of CVs, these don't look right.  Ask for help from Pilar!</t>
    <phoneticPr fontId="6" type="noConversion"/>
  </si>
  <si>
    <t>Average of PO4</t>
  </si>
  <si>
    <t>Average of CL</t>
  </si>
  <si>
    <t>Average of K</t>
  </si>
  <si>
    <t>Average of NA</t>
  </si>
  <si>
    <t>Average of CA</t>
  </si>
  <si>
    <t>Average of MG</t>
  </si>
  <si>
    <t>Average of SIO2</t>
  </si>
  <si>
    <t>Average of HCO3</t>
  </si>
  <si>
    <t>Average of H</t>
  </si>
  <si>
    <t>Average of DOC</t>
  </si>
  <si>
    <t>&lt;- mg/L</t>
  </si>
  <si>
    <t>kg/ha -&gt;</t>
  </si>
  <si>
    <t>Flow (mm)</t>
  </si>
  <si>
    <t>Average of Flow (mm)</t>
  </si>
  <si>
    <t>Added a Pivot Table for transferring data to SigmaPlot and converted the chemistry flux information to concentrations to make the data easier to compare.  The conversion I used is in the equation box to the right.  Also added a summary of the CVs for transfer to Sigma Plot.</t>
  </si>
  <si>
    <t>CV by WS</t>
  </si>
  <si>
    <t>CV by Year</t>
  </si>
  <si>
    <t>Eiji Matsuzaki</t>
  </si>
  <si>
    <t>Year</t>
  </si>
  <si>
    <t>Site</t>
  </si>
  <si>
    <t>NO3_N</t>
  </si>
  <si>
    <t>NH4_N</t>
  </si>
  <si>
    <t>PO4</t>
  </si>
  <si>
    <t>CL</t>
  </si>
  <si>
    <t>K</t>
  </si>
  <si>
    <t>NA</t>
  </si>
  <si>
    <t>CA</t>
  </si>
  <si>
    <t>MG</t>
  </si>
  <si>
    <t>SO4</t>
  </si>
  <si>
    <t>SIO2</t>
  </si>
  <si>
    <t>HCO3</t>
  </si>
  <si>
    <t>H</t>
  </si>
  <si>
    <t>.</t>
  </si>
  <si>
    <t>watershed</t>
  </si>
  <si>
    <t>Flow</t>
  </si>
  <si>
    <t>Date:</t>
  </si>
  <si>
    <t>Edited By:</t>
  </si>
  <si>
    <t>Changes:</t>
  </si>
  <si>
    <t>Created By:</t>
  </si>
  <si>
    <t>Pilar Lyons</t>
  </si>
  <si>
    <t>Heather</t>
  </si>
  <si>
    <t>Formatted data to be read into SAS</t>
  </si>
  <si>
    <t>Pilar</t>
  </si>
  <si>
    <t>Average</t>
  </si>
  <si>
    <t>Added notes sheet, added coeff of variance sheets, changed "CWB" to "CWT", "HB" to "HBR"</t>
  </si>
  <si>
    <t>CWT</t>
  </si>
  <si>
    <t>CWT_W1</t>
  </si>
  <si>
    <t>CWT_W2</t>
  </si>
  <si>
    <t>CWT_W6</t>
  </si>
  <si>
    <t>CWT_W7</t>
  </si>
  <si>
    <t>CWT_W8</t>
  </si>
  <si>
    <t>CWT_W13</t>
  </si>
  <si>
    <t>CWT_W14</t>
  </si>
  <si>
    <t>CWT_W17</t>
  </si>
  <si>
    <t>CWT_W18</t>
  </si>
  <si>
    <t>CWT_W27</t>
  </si>
  <si>
    <t>CWT_W31</t>
  </si>
  <si>
    <t>CWT_W32</t>
  </si>
  <si>
    <t>CWT_W34</t>
  </si>
  <si>
    <t>CWT_W36</t>
  </si>
  <si>
    <t>CWT_W37</t>
  </si>
  <si>
    <t>HBR</t>
  </si>
  <si>
    <t>HBR_W1</t>
  </si>
  <si>
    <t>HBR_W2</t>
  </si>
  <si>
    <t>HBR_W3</t>
  </si>
  <si>
    <t>HBR_W4</t>
  </si>
  <si>
    <t>HBR_W5</t>
  </si>
  <si>
    <t>HBR_W6</t>
  </si>
  <si>
    <t>HBR_W7</t>
  </si>
  <si>
    <t>HBR_W8</t>
  </si>
  <si>
    <t>HBR_W9</t>
  </si>
  <si>
    <t>DOC</t>
  </si>
  <si>
    <t>WAK</t>
  </si>
  <si>
    <t>WAK_W5</t>
  </si>
  <si>
    <t>WAK_W12</t>
  </si>
  <si>
    <t>WAK_W16</t>
  </si>
  <si>
    <t>WAK_W17</t>
  </si>
  <si>
    <t>WAK_W20</t>
  </si>
  <si>
    <t>Added Wakayama data to "Summarized Data," made that sheet independent (copied and pasted values), Renamed file from "JSPS SAS Data" to "JSPS Flux Data"</t>
  </si>
  <si>
    <t>Added CV calculations for CWT and Wakayama (WAK).  Subbed in 2000-2009 for the years originally displayed for HB (but the data isn't here yet… just blank spaces).</t>
  </si>
  <si>
    <t>Row Labels</t>
  </si>
  <si>
    <t>Average of NO3_N</t>
  </si>
  <si>
    <t>Average of NH4_N</t>
  </si>
  <si>
    <t>Average of SO4_S</t>
  </si>
  <si>
    <t>Runoff</t>
  </si>
  <si>
    <t>Na</t>
  </si>
  <si>
    <t>SiO2</t>
  </si>
  <si>
    <t>Coeffficient of variation (%)</t>
  </si>
  <si>
    <t>Natural variation across streams (average for all years)</t>
  </si>
  <si>
    <t>Wakayama</t>
  </si>
  <si>
    <t>Hubbard Brook</t>
  </si>
  <si>
    <t>Coweeta</t>
  </si>
  <si>
    <t> Natural variation over time (average for all streams)</t>
  </si>
  <si>
    <t>Across Streams</t>
  </si>
  <si>
    <t>Over Time</t>
  </si>
  <si>
    <t>Pilar &amp; Adam</t>
  </si>
  <si>
    <t>Replaced Wakayama data with new data and updated all tables including CV tables - CV averages look fine to me, at least I can't think of a different way to get them.</t>
  </si>
  <si>
    <t>Values</t>
  </si>
  <si>
    <t>StdDev of Flow (mm)</t>
  </si>
  <si>
    <t>StdDev of NO3_N</t>
  </si>
  <si>
    <t>StdDev of NH4_N</t>
  </si>
  <si>
    <t>StdDev of PO4</t>
  </si>
  <si>
    <t>StdDev of CL</t>
  </si>
  <si>
    <t>StdDev of K</t>
  </si>
  <si>
    <t>StdDev of NA</t>
  </si>
  <si>
    <t>StdDev of CA</t>
  </si>
  <si>
    <t>StdDev of MG</t>
  </si>
  <si>
    <t>StdDev of SO4_S</t>
  </si>
  <si>
    <t>StdDev of SIO2</t>
  </si>
  <si>
    <t>StdDev of HCO3</t>
  </si>
  <si>
    <t>StdDev of H</t>
  </si>
  <si>
    <t>StdDev of DOC</t>
  </si>
  <si>
    <t>CV of Flow (mm)</t>
  </si>
  <si>
    <t>CV of NO3_N</t>
  </si>
  <si>
    <t>CV of NH4_N</t>
  </si>
  <si>
    <t>CV of PO4</t>
  </si>
  <si>
    <t>CV of CL</t>
  </si>
  <si>
    <t>CV of K</t>
  </si>
  <si>
    <t>CV of NA</t>
  </si>
  <si>
    <t>CV of CA</t>
  </si>
  <si>
    <t>CV of MG</t>
  </si>
  <si>
    <t>CV of SO4_S</t>
  </si>
  <si>
    <t>CV of SIO2</t>
  </si>
  <si>
    <t>CV of HCO3</t>
  </si>
  <si>
    <t>CV of H</t>
  </si>
  <si>
    <t>CV of DOC</t>
  </si>
  <si>
    <t>Created a CV Pivot table based on Conc.  Only for WAK for variation across watersheds.</t>
  </si>
  <si>
    <t>Watershed</t>
  </si>
  <si>
    <t>If you copy cells B4 through AN13 into the SigmaPlot file "CVs 04-23-12.jnb" in the data file "CV by Year", the graphs should automatically update!  Yay!</t>
  </si>
  <si>
    <t>If you copy cells B19 through AN33 into the SigmaPlot file "CVs 04-23-12.jnb" in the data file "CV by WS", the graphs should automatically update!  Yay!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</si>
</sst>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/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/>
      <right/>
      <top style="thin">
        <color indexed="65"/>
      </top>
      <bottom style="thin">
        <color indexed="8"/>
      </bottom>
      <diagonal/>
    </border>
    <border>
      <left/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 wrapText="1"/>
    </xf>
    <xf numFmtId="16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4" fillId="0" borderId="0" xfId="0" applyFont="1"/>
    <xf numFmtId="0" fontId="0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/>
    <xf numFmtId="0" fontId="0" fillId="0" borderId="0" xfId="0" quotePrefix="1" applyFont="1" applyAlignment="1">
      <alignment horizontal="left"/>
    </xf>
    <xf numFmtId="1" fontId="0" fillId="0" borderId="0" xfId="1" applyNumberFormat="1" applyFont="1"/>
    <xf numFmtId="164" fontId="0" fillId="2" borderId="0" xfId="0" applyNumberFormat="1" applyFill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/>
    <xf numFmtId="1" fontId="0" fillId="3" borderId="0" xfId="0" applyNumberFormat="1" applyFill="1"/>
    <xf numFmtId="1" fontId="3" fillId="0" borderId="0" xfId="0" applyNumberFormat="1" applyFont="1"/>
    <xf numFmtId="1" fontId="3" fillId="3" borderId="0" xfId="0" applyNumberFormat="1" applyFont="1" applyFill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/>
    <xf numFmtId="1" fontId="0" fillId="0" borderId="13" xfId="0" applyNumberFormat="1" applyBorder="1"/>
    <xf numFmtId="0" fontId="3" fillId="0" borderId="0" xfId="0" applyFont="1"/>
    <xf numFmtId="1" fontId="3" fillId="4" borderId="0" xfId="0" applyNumberFormat="1" applyFont="1" applyFill="1"/>
    <xf numFmtId="0" fontId="0" fillId="0" borderId="16" xfId="0" pivotButton="1" applyBorder="1"/>
    <xf numFmtId="0" fontId="0" fillId="0" borderId="16" xfId="0" applyBorder="1"/>
    <xf numFmtId="2" fontId="0" fillId="0" borderId="2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0" fontId="0" fillId="0" borderId="2" xfId="0" pivotButton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4" fillId="0" borderId="16" xfId="0" applyFont="1" applyBorder="1"/>
    <xf numFmtId="1" fontId="4" fillId="0" borderId="0" xfId="1" quotePrefix="1" applyNumberFormat="1" applyFont="1" applyAlignment="1">
      <alignment horizontal="right"/>
    </xf>
    <xf numFmtId="1" fontId="4" fillId="0" borderId="0" xfId="1" quotePrefix="1" applyNumberFormat="1" applyFont="1" applyAlignment="1">
      <alignment horizontal="right" wrapText="1"/>
    </xf>
    <xf numFmtId="1" fontId="4" fillId="0" borderId="0" xfId="1" quotePrefix="1" applyNumberFormat="1" applyFont="1" applyAlignment="1"/>
    <xf numFmtId="1" fontId="4" fillId="0" borderId="0" xfId="1" quotePrefix="1" applyNumberFormat="1" applyFont="1" applyAlignment="1">
      <alignment wrapText="1"/>
    </xf>
    <xf numFmtId="1" fontId="0" fillId="0" borderId="2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0" xfId="0" applyNumberFormat="1" applyAlignment="1">
      <alignment horizontal="right"/>
    </xf>
    <xf numFmtId="1" fontId="0" fillId="0" borderId="0" xfId="0" applyNumberFormat="1" applyAlignment="1"/>
    <xf numFmtId="1" fontId="0" fillId="0" borderId="0" xfId="0" applyNumberFormat="1" applyAlignment="1">
      <alignment wrapText="1"/>
    </xf>
    <xf numFmtId="0" fontId="3" fillId="5" borderId="0" xfId="0" applyFont="1" applyFill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36"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lar Lyons" refreshedDate="41238.774749652781" createdVersion="3" refreshedVersion="4" minRefreshableVersion="3" recordCount="276">
  <cacheSource type="worksheet">
    <worksheetSource ref="A1:Q1048576" sheet="Summaraized Data"/>
  </cacheSource>
  <cacheFields count="17">
    <cacheField name="Year" numFmtId="0">
      <sharedItems containsString="0" containsBlank="1" containsNumber="1" containsInteger="1" minValue="2000" maxValue="2009" count="11">
        <n v="2000"/>
        <n v="2001"/>
        <n v="2002"/>
        <n v="2003"/>
        <n v="2004"/>
        <n v="2005"/>
        <n v="2006"/>
        <n v="2007"/>
        <n v="2008"/>
        <n v="2009"/>
        <m/>
      </sharedItems>
    </cacheField>
    <cacheField name="Site" numFmtId="0">
      <sharedItems containsBlank="1" count="4">
        <s v="CWT"/>
        <s v="HBR"/>
        <s v="WAK"/>
        <m/>
      </sharedItems>
    </cacheField>
    <cacheField name="watershed" numFmtId="0">
      <sharedItems containsBlank="1" count="30">
        <s v="CWT_W1"/>
        <s v="CWT_W2"/>
        <s v="CWT_W6"/>
        <s v="CWT_W7"/>
        <s v="CWT_W8"/>
        <s v="CWT_W13"/>
        <s v="CWT_W14"/>
        <s v="CWT_W17"/>
        <s v="CWT_W18"/>
        <s v="CWT_W27"/>
        <s v="CWT_W31"/>
        <s v="CWT_W32"/>
        <s v="CWT_W34"/>
        <s v="CWT_W36"/>
        <s v="CWT_W37"/>
        <s v="HBR_W1"/>
        <s v="HBR_W2"/>
        <s v="HBR_W3"/>
        <s v="HBR_W4"/>
        <s v="HBR_W5"/>
        <s v="HBR_W6"/>
        <s v="HBR_W7"/>
        <s v="HBR_W8"/>
        <s v="HBR_W9"/>
        <s v="WAK_W5"/>
        <s v="WAK_W12"/>
        <s v="WAK_W16"/>
        <s v="WAK_W17"/>
        <s v="WAK_W20"/>
        <m/>
      </sharedItems>
    </cacheField>
    <cacheField name="Flow (mm)" numFmtId="0">
      <sharedItems containsBlank="1" containsMixedTypes="1" containsNumber="1" minValue="202.21653719008265" maxValue="3987.91"/>
    </cacheField>
    <cacheField name="NO3_N" numFmtId="0">
      <sharedItems containsBlank="1" containsMixedTypes="1" containsNumber="1" minValue="1.1922449767231885E-3" maxValue="1.8275103419425811"/>
    </cacheField>
    <cacheField name="NH4_N" numFmtId="0">
      <sharedItems containsBlank="1" containsMixedTypes="1" containsNumber="1" minValue="2.6761014029424296E-3" maxValue="3.8965001718409907E-2"/>
    </cacheField>
    <cacheField name="PO4" numFmtId="0">
      <sharedItems containsBlank="1" containsMixedTypes="1" containsNumber="1" minValue="5.0000000000000001E-4" maxValue="9.7000000000000003E-3"/>
    </cacheField>
    <cacheField name="CL" numFmtId="0">
      <sharedItems containsBlank="1" containsMixedTypes="1" containsNumber="1" minValue="0.246" maxValue="2.3162098136638218"/>
    </cacheField>
    <cacheField name="K" numFmtId="0">
      <sharedItems containsBlank="1" containsMixedTypes="1" containsNumber="1" minValue="5.5E-2" maxValue="0.58819670087658138"/>
    </cacheField>
    <cacheField name="NA" numFmtId="0">
      <sharedItems containsBlank="1" containsMixedTypes="1" containsNumber="1" minValue="0.47722207354502638" maxValue="3.6332716890697117"/>
    </cacheField>
    <cacheField name="CA" numFmtId="0">
      <sharedItems containsBlank="1" containsMixedTypes="1" containsNumber="1" minValue="0.27681824413744816" maxValue="7.0551410993651569"/>
    </cacheField>
    <cacheField name="MG" numFmtId="0">
      <sharedItems containsBlank="1" containsMixedTypes="1" containsNumber="1" minValue="0.13800000000000001" maxValue="1.1395728665005462"/>
    </cacheField>
    <cacheField name="SO4_S" numFmtId="0">
      <sharedItems containsBlank="1" containsMixedTypes="1" containsNumber="1" minValue="0.24788925700607817" maxValue="4.4157004711947323" count="260">
        <n v="0.50311437179567575"/>
        <n v="0.51178333897486472"/>
        <n v="0.50728679889665707"/>
        <n v="0.4264412832509531"/>
        <n v="0.41806691717133154"/>
        <n v="0.413843758446309"/>
        <n v="0.41616600661922754"/>
        <n v="0.45048749046686942"/>
        <n v="0.48042018059294922"/>
        <n v="0.41973032922291154"/>
        <n v="0.46261428174191394"/>
        <n v="0.44714367895263363"/>
        <n v="0.47111705279303956"/>
        <n v="0.42820343940448896"/>
        <n v="0.41822626299748766"/>
        <n v="0.45273797539732397"/>
        <n v="0.42259030264955583"/>
        <n v="0.45024581398381525"/>
        <n v="0.458879659537341"/>
        <n v="0.46128938991306678"/>
        <n v="0.3983449658745134"/>
        <n v="0.39805021922965239"/>
        <n v="0.36173683406990847"/>
        <s v="."/>
        <n v="0.32004558384635712"/>
        <n v="0.35626119482363561"/>
        <n v="0.32025354753739688"/>
        <n v="0.38442062196953747"/>
        <n v="0.37378556911155331"/>
        <n v="0.35148031116438511"/>
        <n v="0.50099764565675708"/>
        <n v="0.49978392220389245"/>
        <n v="0.5037917295812272"/>
        <n v="0.45657731191503448"/>
        <n v="0.44931582499250133"/>
        <n v="0.46095099806773621"/>
        <n v="0.46639821111986529"/>
        <n v="0.50097072229975004"/>
        <n v="0.50065585879434982"/>
        <n v="0.46617851312973535"/>
        <n v="0.66809250006039389"/>
        <n v="0.66518588808260315"/>
        <n v="0.65987362784732273"/>
        <n v="0.63053425910938021"/>
        <n v="0.6020286299113049"/>
        <n v="0.64965778347031733"/>
        <n v="0.63507827964805619"/>
        <n v="0.69005267399340642"/>
        <n v="0.68780308647355926"/>
        <n v="0.60896705082736724"/>
        <n v="0.36669108005072171"/>
        <n v="0.37000671319041001"/>
        <n v="0.36482765983412901"/>
        <n v="0.32226035718143092"/>
        <n v="0.34242373273400406"/>
        <n v="0.35929529786573133"/>
        <n v="0.31134267461790704"/>
        <n v="0.37581396546314527"/>
        <n v="0.36104644388460727"/>
        <n v="0.31897070213368739"/>
        <n v="0.42272113885161078"/>
        <n v="0.41761832921252057"/>
        <n v="0.40367565917220599"/>
        <n v="0.36223983059435089"/>
        <n v="0.38850978501431355"/>
        <n v="0.38283514369302712"/>
        <n v="0.4065264176893727"/>
        <n v="0.4105577484363222"/>
        <n v="0.376271620611909"/>
        <n v="0.53851678756439836"/>
        <n v="0.5452819686772663"/>
        <n v="0.50803168211893346"/>
        <n v="0.44184577087655791"/>
        <n v="0.46397919551236128"/>
        <n v="0.45234167829045269"/>
        <n v="0.50232666991802"/>
        <n v="0.49337317358469218"/>
        <n v="0.4696434193977268"/>
        <n v="0.38761577231991684"/>
        <n v="0.38131173682864361"/>
        <n v="0.40169307178131569"/>
        <n v="0.36358415637671548"/>
        <n v="0.38538760359753654"/>
        <n v="0.35228440277799206"/>
        <n v="0.36585038949530962"/>
        <n v="0.38668631124591474"/>
        <n v="1.1148754641519911"/>
        <n v="1.1203868958300203"/>
        <n v="1.0861045728213474"/>
        <n v="1.0050004904668433"/>
        <n v="1.0959150458056162"/>
        <n v="1.2011776731801225"/>
        <n v="1.078563908238565"/>
        <n v="1.162688035361334"/>
        <n v="0.26913479322721329"/>
        <n v="0.27144013101648679"/>
        <n v="0.28068779013690309"/>
        <n v="0.2546013457224835"/>
        <n v="0.25464587541131484"/>
        <n v="0.27349197332999703"/>
        <n v="0.24788925700607817"/>
        <n v="0.27884670183094301"/>
        <n v="0.27247151608394299"/>
        <n v="0.26305788216886916"/>
        <n v="0.32704106532017979"/>
        <n v="0.32240002454306493"/>
        <n v="0.33217168022097682"/>
        <n v="0.31003671761220281"/>
        <n v="0.29760656160524657"/>
        <n v="0.32165427417842463"/>
        <n v="0.29100621729840659"/>
        <n v="0.33217366356693906"/>
        <n v="0.3027474001895325"/>
        <n v="0.29824869684644667"/>
        <n v="0.37404514502988123"/>
        <n v="0.37231358042197071"/>
        <n v="0.37766167819090413"/>
        <n v="0.34670371983040688"/>
        <n v="0.33816708975696563"/>
        <n v="0.35525425884050704"/>
        <n v="0.33910073621648801"/>
        <n v="0.37650249077179659"/>
        <n v="0.37128033459097082"/>
        <n v="0.35039623665664199"/>
        <n v="1.0465452626795984"/>
        <n v="1.0252888685081611"/>
        <n v="1.0914606785445371"/>
        <n v="1.0777889432171053"/>
        <n v="1.1484562018746345"/>
        <n v="1.1260135397589348"/>
        <n v="1.1479832759979347"/>
        <n v="1.1460189734206541"/>
        <n v="1.0707797351351682"/>
        <n v="1.1539295147224604"/>
        <n v="1.110284297810026"/>
        <n v="1.1850932537148724"/>
        <n v="1.140202152303271"/>
        <n v="1.1008564654600519"/>
        <n v="1.652642270141"/>
        <n v="1.654645068287"/>
        <n v="1.6215988988779999"/>
        <n v="1.5234617897240001"/>
        <n v="1.4667158422540001"/>
        <n v="1.3939475096160001"/>
        <n v="1.2874654081870001"/>
        <n v="1.3018187949"/>
        <n v="1.227715263498"/>
        <n v="1.135252749091"/>
        <n v="1.4179810873680001"/>
        <n v="1.3932799102340001"/>
        <n v="1.3652407361900001"/>
        <n v="1.283126012204"/>
        <n v="1.2640994298170001"/>
        <n v="1.1963380925440001"/>
        <n v="1.134585149709"/>
        <n v="1.1399259447650001"/>
        <n v="1.081177199149"/>
        <n v="1.0007314736180002"/>
        <n v="1.433669672845"/>
        <n v="1.4176472876770001"/>
        <n v="1.4236556821149999"/>
        <n v="1.3382029612190001"/>
        <n v="1.329857968944"/>
        <n v="1.257089636306"/>
        <n v="1.1923324962520001"/>
        <n v="1.20501688451"/>
        <n v="1.153277932405"/>
        <n v="1.0678252115089999"/>
        <n v="1.4617088468889998"/>
        <n v="1.486410024023"/>
        <n v="1.4627102459619998"/>
        <n v="1.3689125327910001"/>
        <n v="1.3385367609100001"/>
        <n v="1.2714430230190001"/>
        <n v="1.204349285128"/>
        <n v="1.2170336733860001"/>
        <n v="1.158952527152"/>
        <n v="1.076504003475"/>
        <n v="1.4880790224780001"/>
        <n v="1.577203539975"/>
        <n v="1.5958963226709999"/>
        <n v="1.436673870064"/>
        <n v="1.4039615003460002"/>
        <n v="1.356228144533"/>
        <n v="1.2884668072600001"/>
        <n v="1.2921386038610001"/>
        <n v="1.226713864425"/>
        <n v="1.1459343392029999"/>
        <n v="1.3368677624550001"/>
        <n v="1.3452127547300001"/>
        <n v="1.3542253463870002"/>
        <n v="1.255420637851"/>
        <n v="1.259426234143"/>
        <n v="1.208688681111"/>
        <n v="1.1419287429109999"/>
        <n v="1.1689665178819999"/>
        <n v="1.0935277877159999"/>
        <n v="1.0227622532239999"/>
        <n v="1.258758634761"/>
        <n v="1.280455614676"/>
        <n v="1.2918048041700001"/>
        <n v="1.2156984746220001"/>
        <n v="1.1676313191180001"/>
        <n v="1.126907756816"/>
        <n v="1.0618168170710001"/>
        <n v="1.0895221914239999"/>
        <n v="1.2620966316710001"/>
        <n v="1.2998159967540002"/>
        <n v="1.2934738026250001"/>
        <n v="1.1993422897629999"/>
        <n v="1.1242373592879999"/>
        <n v="1.0938615874070001"/>
        <n v="1.052136626032"/>
        <n v="1.0858503948230001"/>
        <n v="1.3495521507130002"/>
        <n v="1.4103036944749998"/>
        <n v="1.4183148870589999"/>
        <n v="1.209690080184"/>
        <n v="1.17497491232"/>
        <n v="1.10821497412"/>
        <n v="1.056142222324"/>
        <n v="1.1162261667039999"/>
        <n v="0.97870069401199999"/>
        <n v="0.88590437991399995"/>
        <n v="1.5982977374699152"/>
        <n v="1.6793947854959814"/>
        <n v="1.7533195306053844"/>
        <n v="1.7821496714013143"/>
        <n v="1.7291400456790991"/>
        <n v="1.9138274716462367"/>
        <n v="1.8610003697333095"/>
        <n v="1.9353368377368934"/>
        <n v="2.018645234364298"/>
        <n v="2.1197979650098824"/>
        <n v="2.1971444584301874"/>
        <n v="1.9511652142587572"/>
        <n v="2.0934449002271647"/>
        <n v="2.2365114113186921"/>
        <n v="1.6306486355008012"/>
        <n v="1.8743355484530726"/>
        <n v="2.0215156763521076"/>
        <n v="2.1052253379725774"/>
        <n v="2.0350854467121486"/>
        <n v="2.3022429004081988"/>
        <n v="2.1597786134960617"/>
        <n v="2.0820873026521758"/>
        <n v="2.2468637697359228"/>
        <n v="2.1695484667319165"/>
        <n v="2.0605756526394874"/>
        <n v="1.6845188478998498"/>
        <n v="2.0307515364621596"/>
        <n v="2.1481444437378228"/>
        <n v="2.9653240809790331"/>
        <n v="3.2710643665748118"/>
        <n v="3.674262185436"/>
        <n v="3.5622442552528963"/>
        <n v="3.5495468677647675"/>
        <n v="4.4157004711947323"/>
        <n v="4.0081782042238716"/>
        <m/>
      </sharedItems>
    </cacheField>
    <cacheField name="SIO2" numFmtId="0">
      <sharedItems containsBlank="1" containsMixedTypes="1" containsNumber="1" minValue="2.3890620817105499" maxValue="10.990459148946687"/>
    </cacheField>
    <cacheField name="HCO3" numFmtId="0">
      <sharedItems containsBlank="1" containsMixedTypes="1" containsNumber="1" minValue="0" maxValue="5.2643986375552032"/>
    </cacheField>
    <cacheField name="H" numFmtId="0">
      <sharedItems containsBlank="1" containsMixedTypes="1" containsNumber="1" minValue="1.0471285480508979E-6" maxValue="4.4668359215096341E-5"/>
    </cacheField>
    <cacheField name="DOC" numFmtId="0">
      <sharedItems containsBlank="1" containsMixedTypes="1" containsNumber="1" minValue="0.26878164736067611" maxValue="1.16088249412439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x v="0"/>
    <x v="0"/>
    <x v="0"/>
    <n v="210.34978512396694"/>
    <n v="2.6783958902927684E-2"/>
    <n v="4.1359680947012931E-3"/>
    <n v="4.5971047673289082E-3"/>
    <n v="0.78930434800374227"/>
    <n v="0.49738106429888296"/>
    <n v="1.1405906588333545"/>
    <n v="0.67432918895736205"/>
    <n v="0.36679856817790008"/>
    <x v="0"/>
    <n v="9.3896221421666652"/>
    <n v="4.0214873502317516"/>
    <s v="."/>
    <s v="."/>
  </r>
  <r>
    <x v="1"/>
    <x v="0"/>
    <x v="0"/>
    <n v="237.0260826446281"/>
    <n v="2.526304250227927E-2"/>
    <n v="7.1089222806179977E-3"/>
    <n v="5.8812092932827844E-3"/>
    <n v="0.7947479783582766"/>
    <n v="0.53433781880405395"/>
    <n v="1.2059263554912325"/>
    <n v="0.73942073397369235"/>
    <n v="0.39426462673355056"/>
    <x v="1"/>
    <n v="9.1103053972230814"/>
    <n v="4.164107126892894"/>
    <s v="."/>
    <s v="."/>
  </r>
  <r>
    <x v="2"/>
    <x v="0"/>
    <x v="0"/>
    <n v="582.09872727272727"/>
    <n v="2.3808676004039298E-2"/>
    <n v="5.1795337435730209E-3"/>
    <n v="4.0457054613978324E-3"/>
    <n v="0.81916516504697889"/>
    <n v="0.51289065928522592"/>
    <n v="1.1559241903044877"/>
    <n v="0.734999030155147"/>
    <n v="0.39919516932928906"/>
    <x v="2"/>
    <n v="9.2397882833371288"/>
    <n v="4.2123318349933143"/>
    <s v="."/>
    <s v="."/>
  </r>
  <r>
    <x v="3"/>
    <x v="0"/>
    <x v="0"/>
    <n v="659.60546280991741"/>
    <n v="3.0566757155269662E-2"/>
    <n v="4.0645509340977073E-3"/>
    <n v="5.4047460201634943E-3"/>
    <n v="0.85473670517866918"/>
    <n v="0.52299445570148673"/>
    <n v="1.1863106722411987"/>
    <n v="0.73456941659627961"/>
    <n v="0.39771198813676012"/>
    <x v="3"/>
    <n v="9.2893924405925556"/>
    <n v="4.572832048950473"/>
    <s v="."/>
    <s v="."/>
  </r>
  <r>
    <x v="4"/>
    <x v="0"/>
    <x v="0"/>
    <n v="1112.9797190082645"/>
    <n v="4.8355777810539208E-2"/>
    <n v="7.166348014954956E-3"/>
    <n v="4.088124807929419E-3"/>
    <n v="0.85241804841275381"/>
    <n v="0.53228553034900439"/>
    <n v="1.2085700907457519"/>
    <n v="0.73171234488052039"/>
    <n v="0.41052050832258458"/>
    <x v="4"/>
    <n v="10.231900730542815"/>
    <n v="4.6856999376834771"/>
    <s v="."/>
    <s v="."/>
  </r>
  <r>
    <x v="5"/>
    <x v="0"/>
    <x v="0"/>
    <n v="1233.6370661157025"/>
    <n v="7.4814548407338269E-2"/>
    <n v="7.9999217525735314E-3"/>
    <n v="5.3289579087464163E-3"/>
    <n v="0.84151654365307038"/>
    <n v="0.56045332860901098"/>
    <n v="1.2471066590469213"/>
    <n v="0.78630338423134161"/>
    <n v="0.43637388563153828"/>
    <x v="5"/>
    <n v="10.171612336122136"/>
    <n v="4.2838215105190027"/>
    <s v="."/>
    <s v="."/>
  </r>
  <r>
    <x v="6"/>
    <x v="0"/>
    <x v="0"/>
    <n v="413.81323140495869"/>
    <n v="7.1957583132135655E-2"/>
    <n v="6.7590878873151567E-3"/>
    <n v="1.5731734768116435E-3"/>
    <n v="0.8542090324175271"/>
    <n v="0.52629056654516204"/>
    <n v="1.2452042634077682"/>
    <n v="0.76057500368324005"/>
    <n v="0.41622883689633533"/>
    <x v="6"/>
    <n v="9.490892755327538"/>
    <n v="4.5439557203522227"/>
    <s v="."/>
    <s v="."/>
  </r>
  <r>
    <x v="7"/>
    <x v="0"/>
    <x v="0"/>
    <n v="320.4461900826447"/>
    <n v="4.413533515986709E-2"/>
    <n v="3.7759849779706684E-3"/>
    <n v="3.3578180465259834E-3"/>
    <n v="0.86449147648956082"/>
    <n v="0.57502009917009045"/>
    <n v="1.2817034894191561"/>
    <n v="0.7360330916687472"/>
    <n v="0.41117979891106893"/>
    <x v="7"/>
    <n v="9.6185727756821713"/>
    <n v="4.1638285655881315"/>
    <s v="."/>
    <s v="."/>
  </r>
  <r>
    <x v="8"/>
    <x v="0"/>
    <x v="0"/>
    <n v="374.42223966942157"/>
    <n v="3.5558785214668251E-2"/>
    <n v="4.0622586984760713E-3"/>
    <n v="8.0203569175040373E-3"/>
    <n v="0.89397734572478815"/>
    <n v="0.56550059683138021"/>
    <n v="1.2855593204746014"/>
    <n v="0.6450898862558293"/>
    <n v="0.38797909047351858"/>
    <x v="8"/>
    <n v="9.2675558029449689"/>
    <n v="3.8396463876432771"/>
    <s v="."/>
    <s v="."/>
  </r>
  <r>
    <x v="9"/>
    <x v="0"/>
    <x v="0"/>
    <n v="1002.7605123966943"/>
    <n v="4.4659716299522319E-2"/>
    <n v="3.8812856628126944E-3"/>
    <n v="4.716978721763629E-3"/>
    <n v="0.92887383227105114"/>
    <n v="0.55080549460397832"/>
    <n v="1.2701756643326303"/>
    <n v="0.71771274506996896"/>
    <n v="0.41883978757417267"/>
    <x v="9"/>
    <n v="9.2880183103136531"/>
    <n v="4.4120335267547635"/>
    <s v="."/>
    <s v="."/>
  </r>
  <r>
    <x v="0"/>
    <x v="0"/>
    <x v="1"/>
    <n v="304.64256198347107"/>
    <n v="7.7500661254552477E-3"/>
    <n v="8.6330681533025432E-3"/>
    <n v="5.2422090649521533E-3"/>
    <n v="0.69902576519020398"/>
    <n v="0.51428467178036841"/>
    <n v="1.3373213425841148"/>
    <n v="0.58307348403155035"/>
    <n v="0.30549900642264682"/>
    <x v="10"/>
    <n v="10.554946685927824"/>
    <n v="4.004026857107978"/>
    <s v="."/>
    <s v="."/>
  </r>
  <r>
    <x v="1"/>
    <x v="0"/>
    <x v="1"/>
    <n v="457.32280165289262"/>
    <n v="4.6684748547055005E-3"/>
    <n v="1.223643338966369E-2"/>
    <n v="6.7370356099988966E-3"/>
    <n v="0.722896384796756"/>
    <n v="0.54427419560182255"/>
    <n v="1.401198448194513"/>
    <n v="0.633497824628241"/>
    <n v="0.32870217591751516"/>
    <x v="11"/>
    <n v="10.423571671412304"/>
    <n v="4.4984417845875146"/>
    <s v="."/>
    <s v="."/>
  </r>
  <r>
    <x v="2"/>
    <x v="0"/>
    <x v="1"/>
    <n v="866.77185123966956"/>
    <n v="3.2165326965943371E-3"/>
    <n v="8.927378051021154E-3"/>
    <n v="5.2124443053132036E-3"/>
    <n v="0.68071315324342918"/>
    <n v="0.50759839439957077"/>
    <n v="1.3014878118002855"/>
    <n v="0.65126595792496655"/>
    <n v="0.33369680797354723"/>
    <x v="12"/>
    <n v="10.027076891767701"/>
    <n v="4.3333398455753844"/>
    <s v="."/>
    <s v="."/>
  </r>
  <r>
    <x v="3"/>
    <x v="0"/>
    <x v="1"/>
    <n v="830.04471074380183"/>
    <n v="4.6081854995165539E-3"/>
    <n v="4.4383151320833945E-3"/>
    <n v="7.7405468848088521E-3"/>
    <n v="0.70668723311827941"/>
    <n v="0.5346916789606373"/>
    <n v="1.341134984165445"/>
    <n v="0.64696153478140817"/>
    <n v="0.33425789768767805"/>
    <x v="13"/>
    <n v="10.317198446245202"/>
    <n v="4.7307246816635669"/>
    <s v="."/>
    <s v="."/>
  </r>
  <r>
    <x v="4"/>
    <x v="0"/>
    <x v="1"/>
    <n v="922.07982644628089"/>
    <n v="4.1471463644723611E-3"/>
    <n v="8.3344194066344406E-3"/>
    <n v="6.1426352009339592E-3"/>
    <n v="0.68682665191883563"/>
    <n v="0.54275994945992512"/>
    <n v="1.3555062849786972"/>
    <n v="0.65176352715163999"/>
    <n v="0.34103121116089169"/>
    <x v="14"/>
    <n v="10.969792104641916"/>
    <n v="4.8438626156845093"/>
    <s v="."/>
    <s v="."/>
  </r>
  <r>
    <x v="5"/>
    <x v="0"/>
    <x v="1"/>
    <n v="968.86725619834715"/>
    <n v="6.0039184550676359E-3"/>
    <n v="1.0311010033715947E-2"/>
    <n v="6.5158564907756558E-3"/>
    <n v="0.67668093415862351"/>
    <n v="0.54965011624975224"/>
    <n v="1.3569268561707462"/>
    <n v="0.68619204101154585"/>
    <n v="0.35791383988005138"/>
    <x v="15"/>
    <n v="10.990459148946687"/>
    <n v="4.1391903527999947"/>
    <s v="."/>
    <s v="."/>
  </r>
  <r>
    <x v="6"/>
    <x v="0"/>
    <x v="1"/>
    <n v="538.06961157024784"/>
    <n v="5.4082221657301014E-3"/>
    <n v="6.7872258932117962E-3"/>
    <n v="1.7934482439620439E-3"/>
    <n v="0.71919876476703404"/>
    <n v="0.5229267625407712"/>
    <n v="1.3755097557732516"/>
    <n v="0.67373438715869871"/>
    <n v="0.33883162341755441"/>
    <x v="16"/>
    <n v="10.280186580055243"/>
    <n v="4.7370710874409427"/>
    <s v="."/>
    <s v="."/>
  </r>
  <r>
    <x v="7"/>
    <x v="0"/>
    <x v="1"/>
    <n v="423.78850413223142"/>
    <n v="4.7570898699294652E-3"/>
    <n v="4.2804370158988359E-3"/>
    <n v="3.8981708656366473E-3"/>
    <n v="0.72534766045490995"/>
    <n v="0.58819670087658138"/>
    <n v="1.4564930241887961"/>
    <n v="0.6622076749690109"/>
    <n v="0.33357440945564432"/>
    <x v="17"/>
    <n v="10.460507910844115"/>
    <n v="4.1366412323752089"/>
    <s v="."/>
    <s v="."/>
  </r>
  <r>
    <x v="8"/>
    <x v="0"/>
    <x v="1"/>
    <n v="516.05033057851233"/>
    <n v="4.8425509139748526E-3"/>
    <n v="4.4666185901208631E-3"/>
    <n v="7.8790764370635265E-3"/>
    <n v="0.73795321392989888"/>
    <n v="0.57340531042442699"/>
    <n v="1.4215590157216071"/>
    <n v="0.5335584218913878"/>
    <n v="0.30325142864372417"/>
    <x v="18"/>
    <n v="10.022820824863487"/>
    <n v="3.6166627350237639"/>
    <s v="."/>
    <s v="."/>
  </r>
  <r>
    <x v="9"/>
    <x v="0"/>
    <x v="1"/>
    <n v="1296.3792644628102"/>
    <n v="3.6717649923014117E-3"/>
    <n v="4.2017025027449141E-3"/>
    <n v="7.2563641349956652E-3"/>
    <n v="0.71575890284275601"/>
    <n v="0.5238636706222034"/>
    <n v="1.3399473808459954"/>
    <n v="0.57082909321805875"/>
    <n v="0.31809286935091191"/>
    <x v="19"/>
    <n v="9.7600496605003926"/>
    <n v="4.1323123154240173"/>
    <s v="."/>
    <s v="."/>
  </r>
  <r>
    <x v="0"/>
    <x v="0"/>
    <x v="2"/>
    <n v="347.85929752066119"/>
    <n v="0.47838019908068175"/>
    <n v="5.048018013362722E-3"/>
    <n v="3.8435080204248049E-3"/>
    <n v="0.62247294105209006"/>
    <n v="0.45154751107571162"/>
    <n v="1.027251542640673"/>
    <n v="0.81186273304431644"/>
    <n v="0.47889477494878646"/>
    <x v="20"/>
    <n v="7.6432943404138296"/>
    <n v="0"/>
    <s v="."/>
    <s v="."/>
  </r>
  <r>
    <x v="1"/>
    <x v="0"/>
    <x v="2"/>
    <n v="453.1664380165289"/>
    <n v="0.49072036528858948"/>
    <n v="7.3549136043442633E-3"/>
    <n v="5.2055929170861442E-3"/>
    <n v="0.61879251523426371"/>
    <n v="0.45227091595102747"/>
    <n v="1.0291980183735241"/>
    <n v="0.86679190480048929"/>
    <n v="0.50656222690442732"/>
    <x v="21"/>
    <n v="7.4920133425153725"/>
    <n v="0"/>
    <s v="."/>
    <s v="."/>
  </r>
  <r>
    <x v="2"/>
    <x v="0"/>
    <x v="2"/>
    <n v="841.91868595041319"/>
    <n v="0.67265522128268196"/>
    <n v="5.1988393571036542E-3"/>
    <n v="3.2010217197611028E-3"/>
    <n v="0.58267978628626527"/>
    <n v="0.47243042188925388"/>
    <n v="0.95052884958433348"/>
    <n v="0.92062216094542249"/>
    <n v="0.55395848528235292"/>
    <x v="22"/>
    <n v="7.3977666773948201"/>
    <n v="0"/>
    <s v="."/>
    <s v="."/>
  </r>
  <r>
    <x v="3"/>
    <x v="0"/>
    <x v="2"/>
    <s v="."/>
    <s v="."/>
    <s v="."/>
    <s v="."/>
    <s v="."/>
    <s v="."/>
    <s v="."/>
    <s v="."/>
    <s v="."/>
    <x v="23"/>
    <s v="."/>
    <s v="."/>
    <s v="."/>
    <s v="."/>
  </r>
  <r>
    <x v="4"/>
    <x v="0"/>
    <x v="2"/>
    <n v="919.00033884297522"/>
    <n v="0.78628045002654301"/>
    <n v="7.7508132466717929E-3"/>
    <n v="1.6420015708588709E-3"/>
    <n v="0.59316844288252446"/>
    <n v="0.52356455124464596"/>
    <n v="0.99088973258321511"/>
    <n v="0.94730432971989376"/>
    <n v="0.57798672922008376"/>
    <x v="24"/>
    <n v="7.9123050260838133"/>
    <n v="0"/>
    <s v="."/>
    <s v="."/>
  </r>
  <r>
    <x v="5"/>
    <x v="0"/>
    <x v="2"/>
    <n v="990.5653636363636"/>
    <n v="0.81915947173969261"/>
    <n v="9.5511112616220393E-3"/>
    <n v="3.2809546137059099E-3"/>
    <n v="0.63139902015552374"/>
    <n v="0.55349603380769052"/>
    <n v="0.98198163968620666"/>
    <n v="1.0984484618012913"/>
    <n v="0.62538124463173883"/>
    <x v="25"/>
    <n v="7.8757205595812643"/>
    <n v="0"/>
    <s v="."/>
    <s v="."/>
  </r>
  <r>
    <x v="6"/>
    <x v="0"/>
    <x v="2"/>
    <n v="936.57042148760331"/>
    <n v="0.67950042559445012"/>
    <n v="7.7634311667147187E-3"/>
    <n v="1.4307519960662528E-3"/>
    <n v="0.60119878557092865"/>
    <n v="0.5115963402292244"/>
    <n v="1.0146241843626043"/>
    <n v="0.93737105065261828"/>
    <n v="0.55996643494996567"/>
    <x v="26"/>
    <n v="7.6976646225373306"/>
    <n v="0"/>
    <s v="."/>
    <s v="."/>
  </r>
  <r>
    <x v="7"/>
    <x v="0"/>
    <x v="2"/>
    <n v="657.27223140495869"/>
    <n v="0.54122018701384667"/>
    <n v="4.2919811079953039E-3"/>
    <n v="2.4327819183567849E-3"/>
    <n v="0.63551444902385179"/>
    <n v="0.53167619641106234"/>
    <n v="1.0731322065627109"/>
    <n v="0.85340285683605432"/>
    <n v="0.52560565241216073"/>
    <x v="27"/>
    <n v="7.8086822396697402"/>
    <n v="0"/>
    <s v="."/>
    <s v="."/>
  </r>
  <r>
    <x v="8"/>
    <x v="0"/>
    <x v="2"/>
    <n v="537.2572314049587"/>
    <n v="0.47022540643957966"/>
    <n v="5.7123474950246606E-3"/>
    <n v="2.4457558189841652E-3"/>
    <n v="0.61236216242200503"/>
    <n v="0.51077209195004469"/>
    <n v="1.030050351398383"/>
    <n v="0.75064601540192077"/>
    <n v="0.47924715564400611"/>
    <x v="28"/>
    <n v="7.4768207204868631"/>
    <n v="0"/>
    <s v="."/>
    <s v="."/>
  </r>
  <r>
    <x v="9"/>
    <x v="0"/>
    <x v="2"/>
    <n v="1149.4612561983472"/>
    <n v="0.58734907014865145"/>
    <n v="4.3202848057917352E-3"/>
    <n v="1.1509739826948177E-3"/>
    <n v="0.59775655446836284"/>
    <n v="0.51833064993465994"/>
    <n v="0.94738817348367288"/>
    <n v="0.83427083325244722"/>
    <n v="0.51919279295571097"/>
    <x v="29"/>
    <n v="7.362849295148056"/>
    <n v="0"/>
    <s v="."/>
    <s v="."/>
  </r>
  <r>
    <x v="0"/>
    <x v="0"/>
    <x v="3"/>
    <n v="429.22956198347106"/>
    <n v="6.1675621496497565E-2"/>
    <n v="4.07241288769228E-3"/>
    <n v="5.6706252681024086E-3"/>
    <n v="0.55905748637425068"/>
    <n v="0.50225804346696368"/>
    <n v="1.0115170026819338"/>
    <n v="1.0921475162003216"/>
    <n v="0.38731022912723295"/>
    <x v="30"/>
    <n v="8.6488707414401169"/>
    <n v="4.8328218364416404"/>
    <s v="."/>
    <s v="."/>
  </r>
  <r>
    <x v="1"/>
    <x v="0"/>
    <x v="3"/>
    <n v="546.82631404958681"/>
    <n v="7.4111283525988225E-2"/>
    <n v="8.6938025436151586E-3"/>
    <n v="5.4734015593269174E-3"/>
    <n v="0.56360308946663573"/>
    <n v="0.51897648797908003"/>
    <n v="1.0317535669083377"/>
    <n v="1.0574180231340622"/>
    <n v="0.4038869277603428"/>
    <x v="31"/>
    <n v="8.5498592146683698"/>
    <n v="4.8427662165501824"/>
    <s v="."/>
    <s v="."/>
  </r>
  <r>
    <x v="2"/>
    <x v="0"/>
    <x v="3"/>
    <n v="1000.7012231404959"/>
    <n v="0.11114006601387481"/>
    <n v="6.3365566598390585E-3"/>
    <n v="3.0998263300458535E-3"/>
    <n v="0.53484795223924309"/>
    <n v="0.50300628035639938"/>
    <n v="0.98495132933560769"/>
    <n v="1.0194591316660857"/>
    <n v="0.41880732261397402"/>
    <x v="32"/>
    <n v="8.4252440239260977"/>
    <n v="4.7553654277205686"/>
    <s v="."/>
    <s v="."/>
  </r>
  <r>
    <x v="3"/>
    <x v="0"/>
    <x v="3"/>
    <n v="975.42297520661157"/>
    <n v="0.12392162484628411"/>
    <n v="4.0567016572085959E-3"/>
    <n v="4.1571708920851297E-3"/>
    <n v="0.56547468536217993"/>
    <n v="0.51717051250832657"/>
    <n v="1.0151062925191681"/>
    <n v="0.99432863962893636"/>
    <n v="0.42046477315456632"/>
    <x v="33"/>
    <n v="8.5417385193691793"/>
    <n v="4.9519481525200595"/>
    <s v="."/>
    <s v="."/>
  </r>
  <r>
    <x v="4"/>
    <x v="0"/>
    <x v="3"/>
    <n v="1105.2715537190081"/>
    <n v="0.15674699979118853"/>
    <n v="7.8071311714892301E-3"/>
    <n v="1.3797514238638395E-3"/>
    <n v="0.54634356413873475"/>
    <n v="0.53770586784783125"/>
    <n v="1.0173789384304333"/>
    <n v="0.99609186203655231"/>
    <n v="0.43086786988916792"/>
    <x v="34"/>
    <n v="9.1502870638170393"/>
    <n v="5.0114833602314759"/>
    <s v="."/>
    <s v="."/>
  </r>
  <r>
    <x v="5"/>
    <x v="0"/>
    <x v="3"/>
    <n v="1173.5303801652892"/>
    <n v="0.19115909037514944"/>
    <n v="8.6763838176612748E-3"/>
    <n v="3.344608768839177E-3"/>
    <n v="0.52828883723715747"/>
    <n v="0.53734527086651351"/>
    <n v="1.0258703313930693"/>
    <n v="1.0187132946925646"/>
    <n v="0.44302474719638091"/>
    <x v="35"/>
    <n v="8.9497623389355301"/>
    <n v="4.1549610324644775"/>
    <s v="."/>
    <s v="."/>
  </r>
  <r>
    <x v="6"/>
    <x v="0"/>
    <x v="3"/>
    <n v="677.07163636363646"/>
    <n v="0.13370224823800034"/>
    <n v="9.3003452837271943E-3"/>
    <n v="1.0338640143892387E-3"/>
    <n v="0.58345672567479101"/>
    <n v="0.54148775448495567"/>
    <n v="1.0621638263602562"/>
    <n v="1.1606260811935032"/>
    <n v="0.42834610759597341"/>
    <x v="36"/>
    <n v="8.6248155828280826"/>
    <n v="5.2643986375552032"/>
    <s v="."/>
    <s v="."/>
  </r>
  <r>
    <x v="7"/>
    <x v="0"/>
    <x v="3"/>
    <n v="542.27320661157023"/>
    <n v="8.6827081673843828E-2"/>
    <n v="3.4797957505425057E-3"/>
    <n v="2.9376336145279327E-3"/>
    <n v="0.59225312275118303"/>
    <n v="0.56722330413851041"/>
    <n v="1.0826756565543234"/>
    <n v="1.2406384674688544"/>
    <n v="0.42778805438227308"/>
    <x v="37"/>
    <n v="8.6794478182127008"/>
    <n v="4.9411550623029248"/>
    <s v="."/>
    <s v="."/>
  </r>
  <r>
    <x v="8"/>
    <x v="0"/>
    <x v="3"/>
    <n v="608.10433884297515"/>
    <n v="7.6496740820018866E-2"/>
    <n v="3.946691129628214E-3"/>
    <n v="2.1591689388341024E-3"/>
    <n v="0.59212042572348356"/>
    <n v="0.54312061089451191"/>
    <n v="1.0462990631025493"/>
    <n v="0.91576718735400797"/>
    <n v="0.39814713452080619"/>
    <x v="38"/>
    <n v="8.3128596148782385"/>
    <n v="4.1255962829888988"/>
    <s v="."/>
    <s v="."/>
  </r>
  <r>
    <x v="9"/>
    <x v="0"/>
    <x v="3"/>
    <n v="1397.3316694214875"/>
    <n v="0.10702541370290101"/>
    <n v="4.5042992567439575E-3"/>
    <n v="2.4038673662858203E-3"/>
    <n v="0.56603812631503581"/>
    <n v="0.5167677909275159"/>
    <n v="1.0110978165870474"/>
    <n v="0.89190277961421771"/>
    <n v="0.40418893549720253"/>
    <x v="39"/>
    <n v="8.3455633728161445"/>
    <n v="4.4818929800630878"/>
    <s v="."/>
    <s v="."/>
  </r>
  <r>
    <x v="0"/>
    <x v="0"/>
    <x v="4"/>
    <n v="614.42390082644624"/>
    <n v="1.7489554012377815E-2"/>
    <n v="4.1486016357296712E-3"/>
    <n v="4.6091956972877319E-3"/>
    <n v="0.47508243023647023"/>
    <n v="0.36842154039828107"/>
    <n v="0.81713618126619236"/>
    <n v="0.82035871215624523"/>
    <n v="0.29519847739652433"/>
    <x v="40"/>
    <n v="7.2996753446068929"/>
    <n v="0"/>
    <s v="."/>
    <s v="."/>
  </r>
  <r>
    <x v="1"/>
    <x v="0"/>
    <x v="4"/>
    <n v="801.09185950413223"/>
    <n v="1.9091443532414411E-2"/>
    <n v="7.0703502136521016E-3"/>
    <n v="4.9881919939537061E-3"/>
    <n v="0.50356647020443113"/>
    <n v="0.37184749347520163"/>
    <n v="0.83831709439126556"/>
    <n v="0.82903850803214196"/>
    <n v="0.31039636347561383"/>
    <x v="41"/>
    <n v="7.1043900053145448"/>
    <n v="0"/>
    <s v="."/>
    <s v="."/>
  </r>
  <r>
    <x v="2"/>
    <x v="0"/>
    <x v="4"/>
    <n v="1250.9804380165292"/>
    <n v="1.8190532248514125E-2"/>
    <n v="5.0816142337758953E-3"/>
    <n v="3.0160343721938741E-3"/>
    <n v="0.46155797681016242"/>
    <n v="0.36085296482792428"/>
    <n v="0.79572387365089015"/>
    <n v="0.79544009623182588"/>
    <n v="0.31543019219840601"/>
    <x v="42"/>
    <n v="7.2125716164722169"/>
    <n v="0"/>
    <s v="."/>
    <s v="."/>
  </r>
  <r>
    <x v="3"/>
    <x v="0"/>
    <x v="4"/>
    <n v="1162.5538016528926"/>
    <n v="2.6609521173142536E-2"/>
    <n v="3.7254189817643559E-3"/>
    <n v="4.9365457253164723E-3"/>
    <n v="0.47728371728783764"/>
    <n v="0.37831539441416417"/>
    <n v="0.82186561915805045"/>
    <n v="0.81927907219934215"/>
    <n v="0.32236271514244685"/>
    <x v="43"/>
    <n v="7.4410698134578483"/>
    <n v="0"/>
    <s v="."/>
    <s v="."/>
  </r>
  <r>
    <x v="4"/>
    <x v="0"/>
    <x v="4"/>
    <n v="1348.2299008264463"/>
    <n v="2.9784237818331224E-2"/>
    <n v="7.2205786224089664E-3"/>
    <n v="2.6382740790866655E-3"/>
    <n v="0.46934725272901134"/>
    <n v="0.39332683518955963"/>
    <n v="0.82664759127269027"/>
    <n v="0.83191004687885284"/>
    <n v="0.3246634715130432"/>
    <x v="44"/>
    <n v="7.9191241741896308"/>
    <n v="0"/>
    <s v="."/>
    <s v="."/>
  </r>
  <r>
    <x v="5"/>
    <x v="0"/>
    <x v="4"/>
    <n v="1390.5397933884294"/>
    <n v="4.7447042014690605E-2"/>
    <n v="8.0501112253125572E-3"/>
    <n v="2.2538010166276174E-3"/>
    <n v="0.45601212062751201"/>
    <n v="0.40094717364500504"/>
    <n v="0.82013330752731373"/>
    <n v="0.85813222007281043"/>
    <n v="0.33500587485156125"/>
    <x v="45"/>
    <n v="7.704854654962908"/>
    <n v="0"/>
    <s v="."/>
    <s v="."/>
  </r>
  <r>
    <x v="6"/>
    <x v="0"/>
    <x v="4"/>
    <n v="855.68191735537198"/>
    <n v="3.0791815820337652E-2"/>
    <n v="5.8783525723507812E-3"/>
    <n v="1.0377688040253468E-3"/>
    <n v="0.48766953179249661"/>
    <n v="0.3771868885549422"/>
    <n v="0.83253599912657728"/>
    <n v="0.87139039037368393"/>
    <n v="0.32087273837524699"/>
    <x v="46"/>
    <n v="7.3626658133334306"/>
    <n v="0"/>
    <s v="."/>
    <s v="."/>
  </r>
  <r>
    <x v="7"/>
    <x v="0"/>
    <x v="4"/>
    <n v="783.62568595041319"/>
    <n v="1.9932986220398612E-2"/>
    <n v="3.334500191671036E-3"/>
    <n v="2.3059478937426567E-3"/>
    <n v="0.51524472364673013"/>
    <n v="0.42477933784965732"/>
    <n v="0.86941381863165657"/>
    <n v="0.90172261153358058"/>
    <n v="0.3202294213922427"/>
    <x v="47"/>
    <n v="7.473018183289315"/>
    <n v="0"/>
    <s v="."/>
    <s v="."/>
  </r>
  <r>
    <x v="8"/>
    <x v="0"/>
    <x v="4"/>
    <n v="921.57917355371899"/>
    <n v="1.9360246533348974E-2"/>
    <n v="4.2785255061649477E-3"/>
    <n v="1.5397483371159171E-3"/>
    <n v="0.52741534742556528"/>
    <n v="0.40107351664067825"/>
    <n v="0.83554297025909896"/>
    <n v="0.74365070269250377"/>
    <n v="0.29606788850040727"/>
    <x v="48"/>
    <n v="6.9476157705584045"/>
    <n v="0"/>
    <s v="."/>
    <s v="."/>
  </r>
  <r>
    <x v="9"/>
    <x v="0"/>
    <x v="4"/>
    <n v="1569.367338842975"/>
    <n v="2.1962990529299363E-2"/>
    <n v="4.4272617557610519E-3"/>
    <n v="2.3614611495179133E-3"/>
    <n v="0.49623499911381896"/>
    <n v="0.38019142187570365"/>
    <n v="0.8304461089147217"/>
    <n v="0.74731898069489999"/>
    <n v="0.30387468134234946"/>
    <x v="49"/>
    <n v="7.2944674689355278"/>
    <n v="0"/>
    <s v="."/>
    <s v="."/>
  </r>
  <r>
    <x v="0"/>
    <x v="0"/>
    <x v="5"/>
    <n v="443.12504132231402"/>
    <n v="7.8555704945323535E-3"/>
    <n v="3.9334269956822444E-3"/>
    <n v="3.8589559165901535E-3"/>
    <n v="0.43436272395176784"/>
    <n v="0.323904060063266"/>
    <n v="0.64093647055576175"/>
    <n v="0.42161011583208891"/>
    <n v="0.2336518823017513"/>
    <x v="50"/>
    <n v="6.3789489114969147"/>
    <n v="0"/>
    <s v="."/>
    <s v="."/>
  </r>
  <r>
    <x v="1"/>
    <x v="0"/>
    <x v="5"/>
    <n v="608.47274380165288"/>
    <n v="5.7751148852535576E-3"/>
    <n v="6.7151734266209561E-3"/>
    <n v="4.2960017956894707E-3"/>
    <n v="0.45198244753202843"/>
    <n v="0.34890634323828412"/>
    <n v="0.67263489477421068"/>
    <n v="0.46459763872702164"/>
    <n v="0.24996846867734235"/>
    <x v="51"/>
    <n v="6.2423108326412464"/>
    <n v="0"/>
    <s v="."/>
    <s v="."/>
  </r>
  <r>
    <x v="2"/>
    <x v="0"/>
    <x v="5"/>
    <n v="1070.8398595041322"/>
    <n v="6.3744358593084858E-3"/>
    <n v="5.6002771532776127E-3"/>
    <n v="2.5465992657975737E-3"/>
    <n v="0.42684720403633436"/>
    <n v="0.3330451297966685"/>
    <n v="0.63233357816317548"/>
    <n v="0.41902343848853391"/>
    <n v="0.2548756451094234"/>
    <x v="52"/>
    <n v="6.2160069415816457"/>
    <n v="0"/>
    <s v="."/>
    <s v="."/>
  </r>
  <r>
    <x v="3"/>
    <x v="0"/>
    <x v="5"/>
    <n v="1011.1110247933884"/>
    <n v="1.0347033850350724E-2"/>
    <n v="5.2546158331976105E-3"/>
    <n v="3.6613189938824679E-3"/>
    <n v="0.42871652011565964"/>
    <n v="0.40976410091528975"/>
    <n v="0.67343049705064628"/>
    <n v="0.49424344878656262"/>
    <n v="0.27876365017144955"/>
    <x v="53"/>
    <n v="6.5901664966630191"/>
    <n v="0"/>
    <s v="."/>
    <s v="."/>
  </r>
  <r>
    <x v="4"/>
    <x v="0"/>
    <x v="5"/>
    <n v="1355.3996280991737"/>
    <n v="1.2503323483839706E-2"/>
    <n v="7.8825460613290484E-3"/>
    <n v="1.1701345987708603E-3"/>
    <n v="0.43370751165425858"/>
    <n v="0.37345074434605308"/>
    <n v="0.64344491611162469"/>
    <n v="0.46857840804537193"/>
    <n v="0.26734107969925369"/>
    <x v="54"/>
    <n v="6.8831426588803613"/>
    <n v="0"/>
    <s v="."/>
    <s v="."/>
  </r>
  <r>
    <x v="5"/>
    <x v="0"/>
    <x v="5"/>
    <n v="674.32276859504134"/>
    <n v="1.641943667877125E-2"/>
    <n v="6.2418180076723451E-3"/>
    <n v="1.8922688946994321E-3"/>
    <n v="0.43693022647577046"/>
    <n v="0.38455471485900367"/>
    <n v="0.67548809148033495"/>
    <n v="0.46082679463344034"/>
    <n v="0.26052509003370439"/>
    <x v="55"/>
    <n v="6.7819970094268438"/>
    <n v="0"/>
    <s v="."/>
    <s v="."/>
  </r>
  <r>
    <x v="6"/>
    <x v="0"/>
    <x v="5"/>
    <n v="658.05627272727281"/>
    <n v="5.824729827609381E-3"/>
    <n v="4.7974620573344165E-3"/>
    <n v="1.1290827711749991E-3"/>
    <n v="0.45018946293484979"/>
    <n v="0.34166986824420503"/>
    <n v="0.65852574917950502"/>
    <n v="0.4326043406898471"/>
    <n v="0.24613548523551235"/>
    <x v="56"/>
    <n v="6.756327968083415"/>
    <n v="0"/>
    <s v="."/>
    <s v="."/>
  </r>
  <r>
    <x v="7"/>
    <x v="0"/>
    <x v="5"/>
    <n v="532.86471074380177"/>
    <n v="8.3060482534524516E-3"/>
    <n v="2.6761014029424296E-3"/>
    <n v="1.9742346955788472E-3"/>
    <n v="0.46809630093880522"/>
    <n v="0.38798778720289817"/>
    <n v="0.66976850371987473"/>
    <n v="0.40616125563634448"/>
    <n v="0.22666541349943373"/>
    <x v="57"/>
    <n v="6.1953699193025447"/>
    <n v="0"/>
    <s v="."/>
    <s v="."/>
  </r>
  <r>
    <x v="8"/>
    <x v="0"/>
    <x v="5"/>
    <n v="861.85033884297513"/>
    <n v="4.8825182405209649E-3"/>
    <n v="3.5911107306113087E-3"/>
    <n v="4.9892653123194252E-3"/>
    <n v="0.47579490489091936"/>
    <n v="0.35772684201052685"/>
    <n v="0.68173205198106779"/>
    <n v="0.360389717334195"/>
    <n v="0.23079181040530994"/>
    <x v="58"/>
    <n v="6.370143112515815"/>
    <n v="0"/>
    <s v="."/>
    <s v="."/>
  </r>
  <r>
    <x v="9"/>
    <x v="0"/>
    <x v="5"/>
    <n v="1128.9155950413221"/>
    <n v="4.7186875824892956E-3"/>
    <n v="3.182700297331338E-3"/>
    <n v="1.8442477091688964E-3"/>
    <n v="0.46213552394136564"/>
    <n v="0.35587691565665225"/>
    <n v="0.62993726291288377"/>
    <n v="0.40399123017102628"/>
    <n v="0.23958212747526086"/>
    <x v="59"/>
    <n v="6.307678830266628"/>
    <n v="0"/>
    <s v="."/>
    <s v="."/>
  </r>
  <r>
    <x v="0"/>
    <x v="0"/>
    <x v="6"/>
    <n v="435.30352066115705"/>
    <n v="1.3448087879254233E-2"/>
    <n v="3.6135705900353439E-3"/>
    <n v="5.8166311086900778E-3"/>
    <n v="0.52193007686894477"/>
    <n v="0.3433650152265752"/>
    <n v="0.80169579026136328"/>
    <n v="0.45284954208639372"/>
    <n v="0.26151867512372767"/>
    <x v="60"/>
    <n v="7.1276956255430095"/>
    <n v="0"/>
    <s v="."/>
    <s v="."/>
  </r>
  <r>
    <x v="1"/>
    <x v="0"/>
    <x v="6"/>
    <n v="610.93822314049601"/>
    <n v="8.8797848857992065E-3"/>
    <n v="7.3084312470218359E-3"/>
    <n v="4.5700201661108544E-3"/>
    <n v="0.53734565552711377"/>
    <n v="0.36171578668630849"/>
    <n v="0.83113149704373523"/>
    <n v="0.47181366148326931"/>
    <n v="0.27433051927650898"/>
    <x v="61"/>
    <n v="6.9174817353474412"/>
    <n v="0"/>
    <s v="."/>
    <s v="."/>
  </r>
  <r>
    <x v="2"/>
    <x v="0"/>
    <x v="6"/>
    <n v="1084.6975537190083"/>
    <n v="7.1088940631994267E-3"/>
    <n v="5.1737924371255597E-3"/>
    <n v="3.2174867436864226E-3"/>
    <n v="0.49957059287364747"/>
    <n v="0.34226960199836026"/>
    <n v="0.7552307988446092"/>
    <n v="0.44854530954905941"/>
    <n v="0.28091056253910712"/>
    <x v="62"/>
    <n v="6.7816563011310969"/>
    <n v="0"/>
    <s v="."/>
    <s v="."/>
  </r>
  <r>
    <x v="3"/>
    <x v="0"/>
    <x v="6"/>
    <s v="."/>
    <s v="."/>
    <s v="."/>
    <s v="."/>
    <s v="."/>
    <s v="."/>
    <s v="."/>
    <s v="."/>
    <s v="."/>
    <x v="23"/>
    <s v="."/>
    <s v="."/>
    <s v="."/>
    <s v="."/>
  </r>
  <r>
    <x v="4"/>
    <x v="0"/>
    <x v="6"/>
    <n v="1841.8736528925619"/>
    <n v="1.1008355523277967E-2"/>
    <n v="7.3251495719109461E-3"/>
    <n v="1.4566688631364561E-3"/>
    <n v="0.49892510192370054"/>
    <n v="0.367307496329914"/>
    <n v="0.77788288993109045"/>
    <n v="0.44290985905512886"/>
    <n v="0.27993776836443834"/>
    <x v="63"/>
    <n v="7.3871663122126563"/>
    <n v="0"/>
    <s v="."/>
    <s v="."/>
  </r>
  <r>
    <x v="5"/>
    <x v="0"/>
    <x v="6"/>
    <n v="2182.0814628099174"/>
    <n v="1.8133603476492607E-2"/>
    <n v="8.6596217061791908E-3"/>
    <n v="1.9252260154349482E-3"/>
    <n v="0.49236108656388389"/>
    <n v="0.39233136552912251"/>
    <n v="0.79671590159667727"/>
    <n v="0.52154056546290162"/>
    <n v="0.30195985403382591"/>
    <x v="64"/>
    <n v="7.4936579035612354"/>
    <n v="0"/>
    <s v="."/>
    <s v="."/>
  </r>
  <r>
    <x v="6"/>
    <x v="0"/>
    <x v="6"/>
    <n v="1332.5396280991736"/>
    <n v="1.5474961918704976E-2"/>
    <n v="6.1904350355170609E-3"/>
    <n v="1.0003454845853126E-3"/>
    <n v="0.51434117646292687"/>
    <n v="0.37484663830412185"/>
    <n v="0.79950717977500196"/>
    <n v="0.57470410924470039"/>
    <n v="0.29115156639163414"/>
    <x v="65"/>
    <n v="7.3470347849732889"/>
    <n v="0"/>
    <s v="."/>
    <s v="."/>
  </r>
  <r>
    <x v="7"/>
    <x v="0"/>
    <x v="6"/>
    <n v="766.0461570247935"/>
    <n v="1.7750888605475888E-2"/>
    <n v="4.3365533127953304E-3"/>
    <n v="1.3040989643234601E-3"/>
    <n v="0.53266372562298936"/>
    <n v="0.42615969939450271"/>
    <n v="0.84136313992257206"/>
    <n v="0.49720894296931051"/>
    <n v="0.29165344405320076"/>
    <x v="66"/>
    <n v="7.1457051899587203"/>
    <n v="0"/>
    <s v="."/>
    <s v="."/>
  </r>
  <r>
    <x v="8"/>
    <x v="0"/>
    <x v="6"/>
    <n v="661.40025619834717"/>
    <n v="1.1914116945302285E-2"/>
    <n v="3.876623838547596E-3"/>
    <n v="1.9927418951660412E-3"/>
    <n v="0.55119422253545691"/>
    <n v="0.39521454300980841"/>
    <n v="0.81038371995922331"/>
    <n v="0.38714832297133295"/>
    <n v="0.24329896835078085"/>
    <x v="67"/>
    <n v="7.0000970767866626"/>
    <n v="0"/>
    <s v="."/>
    <s v="."/>
  </r>
  <r>
    <x v="9"/>
    <x v="0"/>
    <x v="6"/>
    <n v="1380.7817851239672"/>
    <n v="9.6539512206870719E-3"/>
    <n v="4.1737224969857168E-3"/>
    <n v="2.3225972666724268E-3"/>
    <n v="0.54042138159651743"/>
    <n v="0.35730193236558822"/>
    <n v="0.76909183727728414"/>
    <n v="0.44110300886198156"/>
    <n v="0.26459648000585317"/>
    <x v="68"/>
    <n v="6.7245383014423066"/>
    <n v="0"/>
    <s v="."/>
    <s v="."/>
  </r>
  <r>
    <x v="0"/>
    <x v="0"/>
    <x v="7"/>
    <n v="202.21653719008265"/>
    <n v="9.4299903781238356E-2"/>
    <n v="3.985826338438205E-3"/>
    <n v="5.0539882355878961E-3"/>
    <n v="0.69838007297716731"/>
    <n v="0.39445834207427016"/>
    <n v="0.99840004583908726"/>
    <n v="0.54072234407425368"/>
    <n v="0.23625664183484515"/>
    <x v="69"/>
    <n v="8.1628042045265197"/>
    <n v="2.8797001871939827"/>
    <s v="."/>
    <s v="."/>
  </r>
  <r>
    <x v="1"/>
    <x v="0"/>
    <x v="7"/>
    <n v="254.61505785123967"/>
    <n v="9.7264475278870166E-2"/>
    <n v="7.0184380102298006E-3"/>
    <n v="4.8779518795217741E-3"/>
    <n v="0.73204232920465717"/>
    <n v="0.40122136083438475"/>
    <n v="1.042385325674908"/>
    <n v="0.57701222087908288"/>
    <n v="0.24576315528266915"/>
    <x v="70"/>
    <n v="7.9670936083646211"/>
    <n v="2.9461101253417006"/>
    <s v="."/>
    <s v="."/>
  </r>
  <r>
    <x v="2"/>
    <x v="0"/>
    <x v="7"/>
    <n v="772.89471074380162"/>
    <n v="0.12869411398129132"/>
    <n v="4.6189991345190863E-3"/>
    <n v="3.8776303658693855E-3"/>
    <n v="0.72426553347905576"/>
    <n v="0.38459313522011168"/>
    <n v="0.9644767775453148"/>
    <n v="0.53953920786789944"/>
    <n v="0.25111958628002107"/>
    <x v="71"/>
    <n v="7.7054078870182776"/>
    <n v="2.8946012553857319"/>
    <s v="."/>
    <s v="."/>
  </r>
  <r>
    <x v="3"/>
    <x v="0"/>
    <x v="7"/>
    <s v="."/>
    <s v="."/>
    <s v="."/>
    <s v="."/>
    <s v="."/>
    <s v="."/>
    <s v="."/>
    <s v="."/>
    <s v="."/>
    <x v="23"/>
    <s v="."/>
    <s v="."/>
    <s v="."/>
    <s v="."/>
  </r>
  <r>
    <x v="4"/>
    <x v="0"/>
    <x v="7"/>
    <n v="733.04085123966945"/>
    <n v="0.16579157872917075"/>
    <n v="6.1497254789775677E-3"/>
    <n v="2.4214203028361096E-3"/>
    <n v="0.74933068064498409"/>
    <n v="0.42977277387368495"/>
    <n v="1.0291691093670572"/>
    <n v="0.58203850341828101"/>
    <n v="0.27296978014473228"/>
    <x v="72"/>
    <n v="8.5569992305233047"/>
    <n v="3.3639666818428919"/>
    <s v="."/>
    <s v="."/>
  </r>
  <r>
    <x v="5"/>
    <x v="0"/>
    <x v="7"/>
    <n v="820.92904958677684"/>
    <n v="0.19760172950592214"/>
    <n v="6.8958456310560861E-3"/>
    <n v="2.2973970782850695E-3"/>
    <n v="0.73192805188517762"/>
    <n v="0.45159810118378785"/>
    <n v="1.054082567105612"/>
    <n v="0.63484170801646178"/>
    <n v="0.29614374119465425"/>
    <x v="73"/>
    <n v="8.3322133666034404"/>
    <n v="3.1330868377658994"/>
    <s v="."/>
    <s v="."/>
  </r>
  <r>
    <x v="6"/>
    <x v="0"/>
    <x v="7"/>
    <n v="434.61394214876032"/>
    <n v="0.20311589537038924"/>
    <n v="4.7283342771746884E-3"/>
    <n v="1.8913337108698749E-3"/>
    <n v="0.75799685203665212"/>
    <n v="0.41488544778041536"/>
    <n v="1.0550927053394989"/>
    <n v="0.62740279028293888"/>
    <n v="0.27969420262728845"/>
    <x v="74"/>
    <n v="8.1593401777852161"/>
    <n v="3.1901185524449578"/>
    <s v="."/>
    <s v="."/>
  </r>
  <r>
    <x v="7"/>
    <x v="0"/>
    <x v="7"/>
    <n v="355.60524793388436"/>
    <n v="0.15777607424520196"/>
    <n v="3.1017539994378112E-3"/>
    <n v="1.9319174955700598E-3"/>
    <n v="0.7670668573786491"/>
    <n v="0.46026598581140948"/>
    <n v="1.1028746124492441"/>
    <n v="0.60596124846859267"/>
    <n v="0.27088182910593467"/>
    <x v="75"/>
    <n v="8.0517287543865077"/>
    <n v="3.1104715310772093"/>
    <s v="."/>
    <s v="."/>
  </r>
  <r>
    <x v="8"/>
    <x v="0"/>
    <x v="7"/>
    <n v="402.52492561983468"/>
    <n v="0.14311908737400506"/>
    <n v="3.2643941191383748E-3"/>
    <n v="2.8122482061374737E-3"/>
    <n v="0.79130254979743997"/>
    <n v="0.43905852470590817"/>
    <n v="1.0966078667557901"/>
    <n v="0.52012928063425101"/>
    <n v="0.24677974872496988"/>
    <x v="76"/>
    <n v="7.9350614004376849"/>
    <n v="3.0350294410185494"/>
    <s v="."/>
    <s v="."/>
  </r>
  <r>
    <x v="9"/>
    <x v="0"/>
    <x v="7"/>
    <n v="992.71911570247948"/>
    <n v="0.16597947737049754"/>
    <n v="2.9645847989110598E-3"/>
    <n v="2.7157732306708178E-3"/>
    <n v="0.78435580385596393"/>
    <n v="0.43810176828542524"/>
    <n v="1.0508601914669409"/>
    <n v="0.58982645819775426"/>
    <n v="0.2758061123928815"/>
    <x v="77"/>
    <n v="7.7620425335995709"/>
    <n v="3.1711648846132285"/>
    <s v="."/>
    <s v="."/>
  </r>
  <r>
    <x v="0"/>
    <x v="0"/>
    <x v="8"/>
    <n v="371.29552066115701"/>
    <n v="9.0332358279669334E-3"/>
    <n v="4.5166179139834667E-3"/>
    <n v="4.2607570303648448E-3"/>
    <n v="0.4869759798826348"/>
    <n v="0.40074008901332253"/>
    <n v="0.92158397006968551"/>
    <n v="0.57427302010084946"/>
    <n v="0.26240553569434055"/>
    <x v="78"/>
    <n v="8.2128542638220203"/>
    <n v="3.3804959396357956"/>
    <s v="."/>
    <s v="."/>
  </r>
  <r>
    <x v="1"/>
    <x v="0"/>
    <x v="8"/>
    <n v="572.18013223140497"/>
    <n v="4.5492666616171089E-3"/>
    <n v="8.2561412637261727E-3"/>
    <n v="5.6101213921594022E-3"/>
    <n v="0.51755904009654474"/>
    <n v="0.39244808994728525"/>
    <n v="0.94535264251580242"/>
    <n v="0.59387941114770015"/>
    <n v="0.27571736785889939"/>
    <x v="79"/>
    <n v="8.1219247894482045"/>
    <n v="3.5997492467407111"/>
    <s v="."/>
    <s v="."/>
  </r>
  <r>
    <x v="2"/>
    <x v="0"/>
    <x v="8"/>
    <n v="1162.223181818182"/>
    <n v="3.5552551907766113E-3"/>
    <n v="5.2864201094219498E-3"/>
    <n v="2.8583150396321155E-3"/>
    <n v="0.47966432671553061"/>
    <n v="0.38942176260153438"/>
    <n v="0.88470615290209853"/>
    <n v="0.56180689751733637"/>
    <n v="0.27502032742107507"/>
    <x v="80"/>
    <n v="7.8887068709616477"/>
    <n v="3.7584244302944469"/>
    <s v="."/>
    <s v="."/>
  </r>
  <r>
    <x v="3"/>
    <x v="0"/>
    <x v="8"/>
    <n v="1104.0057520661157"/>
    <n v="5.9284111407492375E-3"/>
    <n v="5.6430865403923215E-3"/>
    <n v="2.8749850207392021E-3"/>
    <n v="0.50653449853267618"/>
    <n v="0.4363283425819976"/>
    <n v="0.924429966139235"/>
    <n v="0.60884012491969886"/>
    <n v="0.30943588777564768"/>
    <x v="81"/>
    <n v="8.616190615128545"/>
    <n v="4.155119655323392"/>
    <s v="."/>
    <s v="."/>
  </r>
  <r>
    <x v="4"/>
    <x v="0"/>
    <x v="8"/>
    <n v="1400.8079008264467"/>
    <n v="7.0195206596127399E-3"/>
    <n v="7.2972175513639232E-3"/>
    <n v="1.339227169473559E-3"/>
    <n v="0.49205961759163347"/>
    <n v="0.41580505054001998"/>
    <n v="0.91024400936611782"/>
    <n v="0.58989815770776322"/>
    <n v="0.31470267960361664"/>
    <x v="82"/>
    <n v="8.5450995764215278"/>
    <n v="3.7975492548703706"/>
    <s v="."/>
    <s v="."/>
  </r>
  <r>
    <x v="5"/>
    <x v="0"/>
    <x v="8"/>
    <n v="655.72304132231397"/>
    <n v="9.9706729640240202E-3"/>
    <n v="5.2278169043552059E-3"/>
    <n v="1.1209000655487387E-3"/>
    <n v="0.5007068217976729"/>
    <n v="0.42364684858382556"/>
    <n v="0.94569957271821392"/>
    <n v="0.60565509364919345"/>
    <n v="0.30341468495416984"/>
    <x v="83"/>
    <n v="8.4205795008596169"/>
    <n v="4.0127353077206251"/>
    <s v="."/>
    <s v="."/>
  </r>
  <r>
    <x v="6"/>
    <x v="0"/>
    <x v="8"/>
    <n v="546.3162148760332"/>
    <n v="7.6988379357445956E-3"/>
    <n v="4.2063551061200842E-3"/>
    <n v="1.1421956423929209E-3"/>
    <n v="0.51685817171667359"/>
    <n v="0.46281071861902023"/>
    <n v="0.99159604867837414"/>
    <n v="0.63432127870968447"/>
    <n v="0.29886354377574015"/>
    <x v="84"/>
    <n v="8.6237491615896094"/>
    <n v="3.8560012363499334"/>
    <s v="."/>
    <s v="."/>
  </r>
  <r>
    <x v="7"/>
    <x v="0"/>
    <x v="8"/>
    <n v="625.04152066115694"/>
    <n v="1.3384710812732258E-2"/>
    <n v="3.0637964626323531E-3"/>
    <n v="1.2783150776204965E-3"/>
    <n v="0.52466114515579176"/>
    <n v="0.48110883846870139"/>
    <n v="0.97094189736076275"/>
    <n v="0.56222024998960729"/>
    <n v="0.25925797669983563"/>
    <x v="85"/>
    <n v="8.067600044659514"/>
    <n v="3.6729847923888004"/>
    <s v="."/>
    <s v="."/>
  </r>
  <r>
    <x v="8"/>
    <x v="0"/>
    <x v="8"/>
    <s v="."/>
    <s v="."/>
    <s v="."/>
    <s v="."/>
    <s v="."/>
    <s v="."/>
    <s v="."/>
    <s v="."/>
    <s v="."/>
    <x v="23"/>
    <s v="."/>
    <s v="."/>
    <s v="."/>
    <s v="."/>
  </r>
  <r>
    <x v="9"/>
    <x v="0"/>
    <x v="8"/>
    <s v="."/>
    <s v="."/>
    <s v="."/>
    <s v="."/>
    <s v="."/>
    <s v="."/>
    <s v="."/>
    <s v="."/>
    <s v="."/>
    <x v="23"/>
    <s v="."/>
    <s v="."/>
    <s v="."/>
    <s v="."/>
  </r>
  <r>
    <x v="0"/>
    <x v="0"/>
    <x v="9"/>
    <n v="939.46098347107431"/>
    <n v="1.8139124774546517E-2"/>
    <n v="6.2652947845185615E-3"/>
    <n v="5.6511128119281417E-3"/>
    <n v="0.48731347874448039"/>
    <n v="0.23608218319034513"/>
    <n v="0.48401371424702749"/>
    <n v="0.30382634832305244"/>
    <n v="0.18496883112480034"/>
    <x v="86"/>
    <n v="3.8803527385788894"/>
    <n v="0.58143766437408262"/>
    <s v="."/>
    <s v="."/>
  </r>
  <r>
    <x v="1"/>
    <x v="0"/>
    <x v="9"/>
    <n v="1527.9453966942147"/>
    <n v="2.3987768201205625E-2"/>
    <n v="8.0336640475226206E-3"/>
    <n v="4.1114034661130019E-3"/>
    <n v="0.50899462878884738"/>
    <n v="0.21833437289170579"/>
    <n v="0.51338811039789178"/>
    <n v="0.32810203891096829"/>
    <n v="0.20112040696274938"/>
    <x v="87"/>
    <n v="3.8665269143661209"/>
    <n v="0.6461323828298936"/>
    <s v="."/>
    <s v="."/>
  </r>
  <r>
    <x v="2"/>
    <x v="0"/>
    <x v="9"/>
    <n v="1873.5470330578514"/>
    <n v="1.5257690090301201E-2"/>
    <n v="6.46687795193764E-3"/>
    <n v="2.5411691919094677E-3"/>
    <n v="0.44358907747491694"/>
    <n v="0.20923360507272387"/>
    <n v="0.47722207354502638"/>
    <n v="0.27681824413744816"/>
    <n v="0.18930776422576645"/>
    <x v="88"/>
    <n v="3.9166505406717564"/>
    <n v="0.72304670024164297"/>
    <s v="."/>
    <s v="."/>
  </r>
  <r>
    <x v="3"/>
    <x v="0"/>
    <x v="9"/>
    <n v="1921.175181818182"/>
    <n v="2.1754913552675406E-2"/>
    <n v="6.5340215295306703E-3"/>
    <n v="4.0756304131462709E-3"/>
    <n v="0.44261554492664446"/>
    <n v="0.22748836448448431"/>
    <n v="0.52334425799133255"/>
    <n v="0.31814849878580476"/>
    <n v="0.19127979763522582"/>
    <x v="89"/>
    <n v="4.9104819223574649"/>
    <n v="0.98588406613054591"/>
    <s v="."/>
    <s v="."/>
  </r>
  <r>
    <x v="4"/>
    <x v="0"/>
    <x v="9"/>
    <n v="2041.6719421487603"/>
    <n v="3.7962514153193308E-2"/>
    <n v="9.8140154577978055E-3"/>
    <n v="2.2682390370345677E-3"/>
    <n v="0.42332853881038718"/>
    <n v="0.24288182139492262"/>
    <n v="0.49288427745199337"/>
    <n v="0.31373355668779074"/>
    <n v="0.19570137187636749"/>
    <x v="90"/>
    <n v="4.2310240061919755"/>
    <n v="0.85730913172948242"/>
    <s v="."/>
    <s v="."/>
  </r>
  <r>
    <x v="5"/>
    <x v="0"/>
    <x v="9"/>
    <n v="1195.861388429752"/>
    <n v="6.3101794848553036E-2"/>
    <n v="1.3215578454917535E-2"/>
    <n v="2.6056531552469658E-3"/>
    <n v="0.56840199589731055"/>
    <n v="0.33351775035040276"/>
    <n v="0.5917090449162592"/>
    <n v="0.36609008722562081"/>
    <n v="0.21382745732409852"/>
    <x v="91"/>
    <n v="4.0343981724629527"/>
    <n v="0.66435960529105254"/>
    <s v="."/>
    <s v="."/>
  </r>
  <r>
    <x v="6"/>
    <x v="0"/>
    <x v="9"/>
    <n v="1157.3111157024794"/>
    <n v="4.4593886034416698E-2"/>
    <n v="1.2563605242117051E-2"/>
    <n v="1.2287102238163991E-3"/>
    <n v="0.62163491755915112"/>
    <n v="0.32585274165546679"/>
    <n v="0.58204055146496081"/>
    <n v="0.33334770120636925"/>
    <n v="0.20105311082125427"/>
    <x v="92"/>
    <n v="4.0819015180136322"/>
    <n v="0.79665613463011253"/>
    <s v="."/>
    <s v="."/>
  </r>
  <r>
    <x v="7"/>
    <x v="0"/>
    <x v="9"/>
    <n v="1190.1274958677686"/>
    <n v="4.7736062058272286E-2"/>
    <n v="4.4533043883130874E-3"/>
    <n v="1.4275781425931954E-3"/>
    <n v="0.53914475737084566"/>
    <n v="0.32143110828732868"/>
    <n v="0.5241430033050074"/>
    <n v="0.35866157321973707"/>
    <n v="0.20123306186231438"/>
    <x v="93"/>
    <n v="3.7413126034479234"/>
    <n v="0.60815921194414435"/>
    <s v="."/>
    <s v="."/>
  </r>
  <r>
    <x v="8"/>
    <x v="0"/>
    <x v="9"/>
    <s v="."/>
    <s v="."/>
    <s v="."/>
    <s v="."/>
    <s v="."/>
    <s v="."/>
    <s v="."/>
    <s v="."/>
    <s v="."/>
    <x v="23"/>
    <s v="."/>
    <s v="."/>
    <s v="."/>
    <s v="."/>
  </r>
  <r>
    <x v="9"/>
    <x v="0"/>
    <x v="9"/>
    <s v="."/>
    <s v="."/>
    <s v="."/>
    <s v="."/>
    <s v="."/>
    <s v="."/>
    <s v="."/>
    <s v="."/>
    <s v="."/>
    <x v="23"/>
    <s v="."/>
    <s v="."/>
    <s v="."/>
    <s v="."/>
  </r>
  <r>
    <x v="0"/>
    <x v="0"/>
    <x v="10"/>
    <n v="595.59746280991737"/>
    <n v="3.3680465839059618E-3"/>
    <n v="3.5258712992036487E-3"/>
    <n v="3.8029040441410781E-3"/>
    <n v="0.40255880014807827"/>
    <n v="0.28189844733033054"/>
    <n v="0.665053202428458"/>
    <n v="0.39100737417735387"/>
    <n v="0.19914624793802094"/>
    <x v="94"/>
    <n v="6.8367819781991805"/>
    <n v="0"/>
    <s v="."/>
    <s v="."/>
  </r>
  <r>
    <x v="1"/>
    <x v="0"/>
    <x v="10"/>
    <n v="774.64227272727271"/>
    <n v="1.7027214321214549E-3"/>
    <n v="6.7786127673008026E-3"/>
    <n v="3.2970057146612542E-3"/>
    <n v="0.41580225007085386"/>
    <n v="0.29071612527307328"/>
    <n v="0.69392417497108638"/>
    <n v="0.39148005560337817"/>
    <n v="0.20620356727709507"/>
    <x v="95"/>
    <n v="6.6221160148408691"/>
    <n v="0"/>
    <s v="."/>
    <s v="."/>
  </r>
  <r>
    <x v="2"/>
    <x v="0"/>
    <x v="10"/>
    <n v="1214.0927107438017"/>
    <n v="1.2494927171341182E-3"/>
    <n v="5.5885353235036201E-3"/>
    <n v="4.0754713015027141E-3"/>
    <n v="0.39081447059286895"/>
    <n v="0.26850338290910808"/>
    <n v="0.6277337745756586"/>
    <n v="0.35343429394046438"/>
    <n v="0.21231080437183653"/>
    <x v="96"/>
    <n v="6.395192831067444"/>
    <n v="0"/>
    <s v="."/>
    <s v="."/>
  </r>
  <r>
    <x v="3"/>
    <x v="0"/>
    <x v="10"/>
    <n v="1202.7666198347106"/>
    <n v="1.2645844795801052E-3"/>
    <n v="3.8968490833609167E-3"/>
    <n v="3.0446471822632129E-3"/>
    <n v="0.41774105775320586"/>
    <n v="0.29099577110653319"/>
    <n v="0.65536072169040083"/>
    <n v="0.39134441564788763"/>
    <n v="0.21898096908957712"/>
    <x v="97"/>
    <n v="6.4379970912928508"/>
    <n v="0"/>
    <s v="."/>
    <s v="."/>
  </r>
  <r>
    <x v="4"/>
    <x v="0"/>
    <x v="10"/>
    <n v="1314.3271983471072"/>
    <n v="1.1922449767231885E-3"/>
    <n v="6.2024129229402876E-3"/>
    <n v="1.9310260056946088E-3"/>
    <n v="0.40673509661238816"/>
    <n v="0.29883882833281428"/>
    <n v="0.6569033959624293"/>
    <n v="0.38752678985913114"/>
    <n v="0.22159930979612985"/>
    <x v="98"/>
    <n v="7.0123505102767902"/>
    <n v="0"/>
    <s v="."/>
    <s v="."/>
  </r>
  <r>
    <x v="5"/>
    <x v="0"/>
    <x v="10"/>
    <n v="1297.0216115702478"/>
    <n v="1.7763774939807263E-3"/>
    <n v="7.3445191005470497E-3"/>
    <n v="1.8889430817069358E-3"/>
    <n v="0.39209986592613982"/>
    <n v="0.3055677688517332"/>
    <n v="0.66318324407766627"/>
    <n v="0.42241470389741942"/>
    <n v="0.23151580306858785"/>
    <x v="99"/>
    <n v="6.9883592679897948"/>
    <n v="0"/>
    <s v="."/>
    <s v="."/>
  </r>
  <r>
    <x v="6"/>
    <x v="0"/>
    <x v="10"/>
    <n v="816.57431404958675"/>
    <n v="1.844290193909464E-3"/>
    <n v="5.9970047009127794E-3"/>
    <n v="1.0764482605885918E-3"/>
    <n v="0.42071124953256644"/>
    <n v="0.28798603624179109"/>
    <n v="0.66817188663966176"/>
    <n v="0.39941496369452822"/>
    <n v="0.21396582894400243"/>
    <x v="100"/>
    <n v="6.8246268638589438"/>
    <n v="0"/>
    <s v="."/>
    <s v="."/>
  </r>
  <r>
    <x v="7"/>
    <x v="0"/>
    <x v="10"/>
    <n v="730.15028925619845"/>
    <n v="1.3353415239939562E-3"/>
    <n v="3.3760172888667719E-3"/>
    <n v="1.1175781370041727E-3"/>
    <n v="0.42808994887670859"/>
    <n v="0.33495295913549317"/>
    <n v="0.69948886895639106"/>
    <n v="0.39158650514438975"/>
    <n v="0.20375257284572398"/>
    <x v="101"/>
    <n v="6.6016833396181251"/>
    <n v="0"/>
    <s v="."/>
    <s v="."/>
  </r>
  <r>
    <x v="8"/>
    <x v="0"/>
    <x v="10"/>
    <n v="855.88028925619824"/>
    <n v="2.9314847315626861E-3"/>
    <n v="3.098564172221699E-3"/>
    <n v="1.6170485725319874E-3"/>
    <n v="0.43896092095601347"/>
    <n v="0.3145007583174117"/>
    <n v="0.68249731572582739"/>
    <n v="0.31139635220670531"/>
    <n v="0.17990249563266819"/>
    <x v="102"/>
    <n v="6.4760715599805598"/>
    <n v="0"/>
    <s v="."/>
    <s v="."/>
  </r>
  <r>
    <x v="9"/>
    <x v="0"/>
    <x v="10"/>
    <n v="1443.7506942148761"/>
    <n v="2.1416439918537709E-3"/>
    <n v="2.7982670527455472E-3"/>
    <n v="1.5736788969895753E-3"/>
    <n v="0.42415217700242352"/>
    <n v="0.28749423405522145"/>
    <n v="0.64554081513832928"/>
    <n v="0.34693039595204023"/>
    <n v="0.20681548497012203"/>
    <x v="103"/>
    <n v="6.4443875506218493"/>
    <n v="0"/>
    <s v="."/>
    <s v="."/>
  </r>
  <r>
    <x v="0"/>
    <x v="0"/>
    <x v="11"/>
    <n v="715.22516528925621"/>
    <n v="5.6178112781798068E-3"/>
    <n v="3.3807535267891421E-3"/>
    <n v="4.0714451075310101E-3"/>
    <n v="0.44273749773882115"/>
    <n v="0.2882742526496741"/>
    <n v="0.65094046266075034"/>
    <n v="0.49841087436546161"/>
    <n v="0.27325660433236965"/>
    <x v="104"/>
    <n v="6.3194071172986108"/>
    <n v="0"/>
    <s v="."/>
    <s v="."/>
  </r>
  <r>
    <x v="1"/>
    <x v="0"/>
    <x v="11"/>
    <n v="949.58739669421493"/>
    <n v="2.7211818617176703E-3"/>
    <n v="6.4901872344295683E-3"/>
    <n v="3.5299541797514057E-3"/>
    <n v="0.45923840345622058"/>
    <n v="0.28831680048946873"/>
    <n v="0.68473528846695697"/>
    <n v="0.49894617562260068"/>
    <n v="0.28177606498516211"/>
    <x v="105"/>
    <n v="6.1555008210394995"/>
    <n v="0"/>
    <s v="."/>
    <s v="."/>
  </r>
  <r>
    <x v="2"/>
    <x v="0"/>
    <x v="11"/>
    <n v="1434.0777024793388"/>
    <n v="1.840904433166888E-3"/>
    <n v="5.2298421396786594E-3"/>
    <n v="3.2111230737626967E-3"/>
    <n v="0.42475801621270659"/>
    <n v="0.27038632518281314"/>
    <n v="0.63676256762185879"/>
    <n v="0.46382493699610622"/>
    <n v="0.28210953932311678"/>
    <x v="106"/>
    <n v="6.0754274227518881"/>
    <n v="0"/>
    <s v="."/>
    <s v="."/>
  </r>
  <r>
    <x v="3"/>
    <x v="0"/>
    <x v="11"/>
    <n v="1459.3465041322315"/>
    <n v="3.0458838852964001E-3"/>
    <n v="3.7612725863648898E-3"/>
    <n v="3.1733381941074523E-3"/>
    <n v="0.46228157472522502"/>
    <n v="0.28922534765037222"/>
    <n v="0.66079303117487875"/>
    <n v="0.50072892074012032"/>
    <n v="0.28360570901295584"/>
    <x v="107"/>
    <n v="6.1099361767423472"/>
    <n v="0"/>
    <s v="."/>
    <s v="."/>
  </r>
  <r>
    <x v="4"/>
    <x v="0"/>
    <x v="11"/>
    <n v="1596.4970578512398"/>
    <n v="2.4065186848330504E-3"/>
    <n v="7.0116007699170127E-3"/>
    <n v="1.7231475538718691E-3"/>
    <n v="0.45121285783611048"/>
    <n v="0.29464257242861203"/>
    <n v="0.66779327575769387"/>
    <n v="0.48900810443757475"/>
    <n v="0.28634377855683874"/>
    <x v="108"/>
    <n v="6.7847190489525451"/>
    <n v="0"/>
    <s v="."/>
    <s v="."/>
  </r>
  <r>
    <x v="5"/>
    <x v="0"/>
    <x v="11"/>
    <n v="1591.5566528925622"/>
    <n v="5.1283125769767835E-3"/>
    <n v="7.550469521873316E-3"/>
    <n v="1.859186095965977E-3"/>
    <n v="0.44005156758141378"/>
    <n v="0.30791175363399476"/>
    <n v="0.66629422086402168"/>
    <n v="0.50984236000977368"/>
    <n v="0.29413216246446805"/>
    <x v="109"/>
    <n v="6.6618407712538623"/>
    <n v="0"/>
    <s v="."/>
    <s v="."/>
  </r>
  <r>
    <x v="6"/>
    <x v="0"/>
    <x v="11"/>
    <n v="1014.1432809917355"/>
    <n v="3.6405112267662767E-3"/>
    <n v="5.3296216632371949E-3"/>
    <n v="1.0629661707622011E-3"/>
    <n v="0.4654391631312762"/>
    <n v="0.28689831649377268"/>
    <n v="0.66196957824687375"/>
    <n v="0.51319277044467382"/>
    <n v="0.28649206226153334"/>
    <x v="110"/>
    <n v="6.4146951638217411"/>
    <n v="0"/>
    <s v="."/>
    <s v="."/>
  </r>
  <r>
    <x v="7"/>
    <x v="0"/>
    <x v="11"/>
    <n v="936.08866115702494"/>
    <n v="2.3726385033387737E-3"/>
    <n v="3.1909370596456175E-3"/>
    <n v="1.1238251713248041E-3"/>
    <n v="0.46418679985176226"/>
    <n v="0.32730019357493928"/>
    <n v="0.68444157758313617"/>
    <n v="0.51500036268373517"/>
    <n v="0.2776863034306068"/>
    <x v="111"/>
    <n v="6.1578996084357627"/>
    <n v="0"/>
    <s v="."/>
    <s v="."/>
  </r>
  <r>
    <x v="8"/>
    <x v="0"/>
    <x v="11"/>
    <n v="1088.4288347107438"/>
    <n v="3.2386132079427945E-3"/>
    <n v="2.7645353596311684E-3"/>
    <n v="1.5113528303733043E-3"/>
    <n v="0.44813494869384429"/>
    <n v="0.30698102562561769"/>
    <n v="0.67423608838425075"/>
    <n v="0.41652057125120284"/>
    <n v="0.24896437080520245"/>
    <x v="112"/>
    <n v="6.1123729800561941"/>
    <n v="0"/>
    <s v="."/>
    <s v="."/>
  </r>
  <r>
    <x v="9"/>
    <x v="0"/>
    <x v="11"/>
    <n v="1712.7618842975207"/>
    <n v="3.0891626258778364E-3"/>
    <n v="2.9186777483960124E-3"/>
    <n v="1.9541537155193947E-3"/>
    <n v="0.45761410689114224"/>
    <n v="0.28730321740072151"/>
    <n v="0.65056211853815649"/>
    <n v="0.4425559717023283"/>
    <n v="0.26739093402223657"/>
    <x v="113"/>
    <n v="6.0850641852499132"/>
    <n v="0"/>
    <s v="."/>
    <s v="."/>
  </r>
  <r>
    <x v="0"/>
    <x v="0"/>
    <x v="12"/>
    <n v="569.85634710743795"/>
    <n v="1.3810498101754456E-2"/>
    <n v="3.5693206021561075E-3"/>
    <n v="5.7277593143744022E-3"/>
    <n v="0.51674251150260897"/>
    <n v="0.38010281204986301"/>
    <n v="0.93999128502996099"/>
    <n v="0.70698343897544258"/>
    <n v="0.33782549054192551"/>
    <x v="114"/>
    <n v="8.8163938604912744"/>
    <n v="0"/>
    <s v="."/>
    <s v="."/>
  </r>
  <r>
    <x v="1"/>
    <x v="0"/>
    <x v="12"/>
    <n v="688.2182479338843"/>
    <n v="1.5439869593549078E-2"/>
    <n v="6.5269992672898963E-3"/>
    <n v="4.787725419795239E-3"/>
    <n v="0.5275652034656314"/>
    <n v="0.407476844506658"/>
    <n v="0.98067292174565812"/>
    <n v="0.73192624797765005"/>
    <n v="0.35701610751769014"/>
    <x v="115"/>
    <n v="8.657268269022099"/>
    <n v="0"/>
    <s v="."/>
    <s v="."/>
  </r>
  <r>
    <x v="2"/>
    <x v="0"/>
    <x v="12"/>
    <n v="1146.8068512396692"/>
    <n v="2.7711728409754985E-2"/>
    <n v="5.1734954265285184E-3"/>
    <n v="3.8864434714373187E-3"/>
    <n v="0.49969530560490033"/>
    <n v="0.39413960555903321"/>
    <n v="0.94338292348926689"/>
    <n v="0.75737339645390811"/>
    <n v="0.37626301197412476"/>
    <x v="116"/>
    <n v="8.6755245569428006"/>
    <n v="0"/>
    <s v="."/>
    <s v="."/>
  </r>
  <r>
    <x v="3"/>
    <x v="0"/>
    <x v="12"/>
    <n v="1134.9517685950414"/>
    <n v="3.1401334388083797E-2"/>
    <n v="4.3103153238448315E-3"/>
    <n v="3.7710853610089697E-3"/>
    <n v="0.52476238768918737"/>
    <n v="0.40714329259297033"/>
    <n v="0.96806140172818644"/>
    <n v="0.78164114506660798"/>
    <n v="0.37527057253476026"/>
    <x v="117"/>
    <n v="8.7614965456281357"/>
    <n v="0"/>
    <s v="."/>
    <s v="."/>
  </r>
  <r>
    <x v="4"/>
    <x v="0"/>
    <x v="12"/>
    <n v="1295.3685123966943"/>
    <n v="5.8272220821810244E-2"/>
    <n v="6.3001376997349557E-3"/>
    <n v="2.0279943312343737E-3"/>
    <n v="0.51091715883651334"/>
    <n v="0.41831262286701143"/>
    <n v="0.9708241229927933"/>
    <n v="0.79397251836629146"/>
    <n v="0.38866082908600175"/>
    <x v="118"/>
    <n v="8.931607406909766"/>
    <n v="0"/>
    <s v="."/>
    <s v="."/>
  </r>
  <r>
    <x v="5"/>
    <x v="0"/>
    <x v="12"/>
    <n v="1339.3787355371903"/>
    <n v="8.3012367637303519E-2"/>
    <n v="7.1951269228825322E-3"/>
    <n v="4.2131473721932263E-3"/>
    <n v="0.51740630309622948"/>
    <n v="0.41793331874534378"/>
    <n v="0.97593232244032802"/>
    <n v="0.79884200906838299"/>
    <n v="0.38948356141459367"/>
    <x v="119"/>
    <n v="9.3158810640633316"/>
    <n v="0"/>
    <s v="."/>
    <s v="."/>
  </r>
  <r>
    <x v="6"/>
    <x v="0"/>
    <x v="12"/>
    <n v="802.72606611570257"/>
    <n v="6.5891718523534482E-2"/>
    <n v="1.127283687670322E-2"/>
    <n v="1.113704958312817E-3"/>
    <n v="0.57670483062807842"/>
    <n v="0.43264821544980381"/>
    <n v="1.0196367534949653"/>
    <n v="0.76649560288642049"/>
    <n v="0.37487009915612546"/>
    <x v="120"/>
    <n v="8.9057317331085457"/>
    <n v="0"/>
    <s v="."/>
    <s v="."/>
  </r>
  <r>
    <x v="7"/>
    <x v="0"/>
    <x v="12"/>
    <n v="719.97664462809917"/>
    <n v="3.6163673077825045E-2"/>
    <n v="3.9848514829004898E-3"/>
    <n v="1.4069900844120586E-3"/>
    <n v="0.57397834094113287"/>
    <n v="0.43445575954977605"/>
    <n v="1.0049659324348608"/>
    <n v="0.77473485308419221"/>
    <n v="0.36959115547067684"/>
    <x v="121"/>
    <n v="8.7639398403809565"/>
    <n v="0"/>
    <s v="."/>
    <s v="."/>
  </r>
  <r>
    <x v="8"/>
    <x v="0"/>
    <x v="12"/>
    <n v="811.35996694214873"/>
    <n v="2.464873892579662E-2"/>
    <n v="2.8630941809403248E-3"/>
    <n v="6.2894402089274538E-3"/>
    <n v="0.5540820576769403"/>
    <n v="0.42576663142739352"/>
    <n v="0.97621158582066825"/>
    <n v="0.66283156910839514"/>
    <n v="0.34385354388564793"/>
    <x v="122"/>
    <n v="8.5039394117555265"/>
    <n v="0"/>
    <s v="."/>
    <s v="."/>
  </r>
  <r>
    <x v="9"/>
    <x v="0"/>
    <x v="12"/>
    <n v="1574.1093719008265"/>
    <n v="2.8383669392710344E-2"/>
    <n v="3.141458966112775E-3"/>
    <n v="3.9844753560079526E-3"/>
    <n v="0.52993839874841675"/>
    <n v="0.40537335676329495"/>
    <n v="0.959362180898789"/>
    <n v="0.70149255173202141"/>
    <n v="0.35704316995541607"/>
    <x v="123"/>
    <n v="8.4212795099444762"/>
    <n v="0"/>
    <s v="."/>
    <s v="."/>
  </r>
  <r>
    <x v="0"/>
    <x v="0"/>
    <x v="13"/>
    <s v="."/>
    <s v="."/>
    <s v="."/>
    <s v="."/>
    <s v="."/>
    <s v="."/>
    <s v="."/>
    <s v="."/>
    <s v="."/>
    <x v="23"/>
    <s v="."/>
    <s v="."/>
    <s v="."/>
    <s v="."/>
  </r>
  <r>
    <x v="1"/>
    <x v="0"/>
    <x v="13"/>
    <s v="."/>
    <s v="."/>
    <s v="."/>
    <s v="."/>
    <s v="."/>
    <s v="."/>
    <s v="."/>
    <s v="."/>
    <s v="."/>
    <x v="23"/>
    <s v="."/>
    <s v="."/>
    <s v="."/>
    <s v="."/>
  </r>
  <r>
    <x v="2"/>
    <x v="0"/>
    <x v="13"/>
    <s v="."/>
    <s v="."/>
    <s v="."/>
    <s v="."/>
    <s v="."/>
    <s v="."/>
    <s v="."/>
    <s v="."/>
    <s v="."/>
    <x v="23"/>
    <s v="."/>
    <s v="."/>
    <s v="."/>
    <s v="."/>
  </r>
  <r>
    <x v="3"/>
    <x v="0"/>
    <x v="13"/>
    <s v="."/>
    <s v="."/>
    <s v="."/>
    <s v="."/>
    <s v="."/>
    <s v="."/>
    <s v="."/>
    <s v="."/>
    <s v="."/>
    <x v="23"/>
    <s v="."/>
    <s v="."/>
    <s v="."/>
    <s v="."/>
  </r>
  <r>
    <x v="4"/>
    <x v="0"/>
    <x v="13"/>
    <s v="."/>
    <s v="."/>
    <s v="."/>
    <s v="."/>
    <s v="."/>
    <s v="."/>
    <s v="."/>
    <s v="."/>
    <s v="."/>
    <x v="23"/>
    <s v="."/>
    <s v="."/>
    <s v="."/>
    <s v="."/>
  </r>
  <r>
    <x v="5"/>
    <x v="0"/>
    <x v="13"/>
    <n v="1969.9463305785123"/>
    <n v="4.4732183122025405E-2"/>
    <n v="7.0560297934198048E-3"/>
    <n v="2.0396494755367464E-3"/>
    <n v="0.47582463818937121"/>
    <n v="0.31760205356267918"/>
    <n v="0.75564139839426603"/>
    <n v="0.63028722190384312"/>
    <n v="0.26437623803033"/>
    <x v="124"/>
    <n v="6.6483354377242616"/>
    <n v="0"/>
    <s v="."/>
    <s v="."/>
  </r>
  <r>
    <x v="6"/>
    <x v="0"/>
    <x v="13"/>
    <n v="1252.5201818181818"/>
    <n v="2.8238267545244413E-2"/>
    <n v="5.670966506654729E-3"/>
    <n v="1.0251331823940128E-3"/>
    <n v="0.51686113277652146"/>
    <n v="0.29425952998616178"/>
    <n v="0.76584235042628968"/>
    <n v="0.58372712121786186"/>
    <n v="0.25143866308232959"/>
    <x v="125"/>
    <n v="6.5322260820765568"/>
    <n v="0"/>
    <s v="."/>
    <s v="."/>
  </r>
  <r>
    <x v="7"/>
    <x v="0"/>
    <x v="13"/>
    <n v="1208.1415537190082"/>
    <n v="1.3933797697943662E-2"/>
    <n v="3.378743150944876E-3"/>
    <n v="1.8416716097139512E-3"/>
    <n v="0.56010406886260011"/>
    <n v="0.32037305463795201"/>
    <n v="0.80491064727186201"/>
    <n v="0.58961137277931575"/>
    <n v="0.24420234457776033"/>
    <x v="126"/>
    <n v="6.3913561918555768"/>
    <n v="0"/>
    <s v="."/>
    <s v="."/>
  </r>
  <r>
    <x v="8"/>
    <x v="0"/>
    <x v="13"/>
    <n v="1515.0795619834712"/>
    <n v="1.2107614979628457E-2"/>
    <n v="3.6499733339154694E-3"/>
    <n v="3.3311781946241182E-3"/>
    <n v="0.57262141327035121"/>
    <n v="0.31764074447019058"/>
    <n v="0.79002055735806831"/>
    <n v="0.50821225453795682"/>
    <n v="0.2213401912444638"/>
    <x v="127"/>
    <n v="6.1147198024845837"/>
    <n v="0"/>
    <s v="."/>
    <s v="."/>
  </r>
  <r>
    <x v="9"/>
    <x v="0"/>
    <x v="13"/>
    <s v="."/>
    <s v="."/>
    <s v="."/>
    <s v="."/>
    <s v="."/>
    <s v="."/>
    <s v="."/>
    <s v="."/>
    <s v="."/>
    <x v="23"/>
    <s v="."/>
    <s v="."/>
    <s v="."/>
    <s v="."/>
  </r>
  <r>
    <x v="0"/>
    <x v="0"/>
    <x v="14"/>
    <n v="872.73245454545452"/>
    <n v="9.8450561283125723E-2"/>
    <n v="4.2865370486862729E-3"/>
    <n v="7.4008935571945053E-3"/>
    <n v="0.44400778037047073"/>
    <n v="0.30014353039778824"/>
    <n v="0.57963010011294713"/>
    <n v="0.56417060857034496"/>
    <n v="0.22149285155286055"/>
    <x v="128"/>
    <n v="5.163163093719132"/>
    <n v="0"/>
    <s v="."/>
    <s v="."/>
  </r>
  <r>
    <x v="1"/>
    <x v="0"/>
    <x v="14"/>
    <n v="1170.2052892561983"/>
    <n v="9.3829690403972363E-2"/>
    <n v="6.8346982135789706E-3"/>
    <n v="4.3881189455773958E-3"/>
    <n v="0.46082854431701048"/>
    <n v="0.31395089679821669"/>
    <n v="0.63000142519317792"/>
    <n v="0.59889748100990137"/>
    <n v="0.23849490560531728"/>
    <x v="129"/>
    <n v="5.0630654761148071"/>
    <n v="0"/>
    <s v="."/>
    <s v="."/>
  </r>
  <r>
    <x v="2"/>
    <x v="0"/>
    <x v="14"/>
    <n v="1640.1388760330578"/>
    <n v="8.3142959411963507E-2"/>
    <n v="5.2556525096514196E-3"/>
    <n v="2.8845118356335118E-3"/>
    <n v="0.4235610838517786"/>
    <n v="0.30526073573169099"/>
    <n v="0.59649034255333466"/>
    <n v="0.57360081743531455"/>
    <n v="0.2407704650932502"/>
    <x v="130"/>
    <n v="5.1872607401255939"/>
    <n v="0"/>
    <s v="."/>
    <s v="."/>
  </r>
  <r>
    <x v="3"/>
    <x v="0"/>
    <x v="14"/>
    <n v="1489.0739504132232"/>
    <n v="9.8753322465410687E-2"/>
    <n v="3.8251961888255059E-3"/>
    <n v="3.0186546469049588E-3"/>
    <n v="0.41361746999138865"/>
    <n v="0.3084971030972114"/>
    <n v="0.62229280133659848"/>
    <n v="0.61721850667319167"/>
    <n v="0.24225190421194051"/>
    <x v="131"/>
    <n v="5.3232802828901127"/>
    <n v="0"/>
    <s v="."/>
    <s v="."/>
  </r>
  <r>
    <x v="4"/>
    <x v="0"/>
    <x v="14"/>
    <n v="1906.420090909091"/>
    <n v="0.1140871317067816"/>
    <n v="6.6470134575413861E-3"/>
    <n v="2.556624336494374E-3"/>
    <n v="0.40656201835892225"/>
    <n v="0.33571929033479747"/>
    <n v="0.63851719031114995"/>
    <n v="0.65981837161617685"/>
    <n v="0.24720574559999914"/>
    <x v="132"/>
    <n v="6.0134264502705941"/>
    <n v="0"/>
    <s v="."/>
    <s v="."/>
  </r>
  <r>
    <x v="5"/>
    <x v="0"/>
    <x v="14"/>
    <n v="1809.58626446281"/>
    <n v="0.1518949416216952"/>
    <n v="8.800354154283695E-3"/>
    <n v="3.6826097384079458E-3"/>
    <n v="0.41502083362847864"/>
    <n v="0.36006407254280459"/>
    <n v="0.62002902101662072"/>
    <n v="0.66628324036153119"/>
    <n v="0.25716044000706639"/>
    <x v="133"/>
    <n v="5.5488274845967469"/>
    <n v="0"/>
    <s v="."/>
    <s v="."/>
  </r>
  <r>
    <x v="6"/>
    <x v="0"/>
    <x v="14"/>
    <n v="1131.0976859504133"/>
    <n v="0.11423504937279531"/>
    <n v="8.0983279461872854E-3"/>
    <n v="1.1289917890044937E-3"/>
    <n v="0.48444356911541053"/>
    <n v="0.32251237406915917"/>
    <n v="0.62085530606486117"/>
    <n v="0.65271373920250952"/>
    <n v="0.24033025916023062"/>
    <x v="134"/>
    <n v="5.2994865734901557"/>
    <n v="0"/>
    <s v="."/>
    <s v="."/>
  </r>
  <r>
    <x v="7"/>
    <x v="0"/>
    <x v="14"/>
    <n v="1104.3080330578514"/>
    <n v="9.1337739996966941E-2"/>
    <n v="4.9524225454162709E-3"/>
    <n v="1.6571463262226689E-3"/>
    <n v="0.50056866694099422"/>
    <n v="0.35854398242818702"/>
    <n v="0.63840249178289499"/>
    <n v="0.62153219885528388"/>
    <n v="0.23533741693463295"/>
    <x v="135"/>
    <n v="5.2063625617933029"/>
    <n v="0"/>
    <s v="."/>
    <s v="."/>
  </r>
  <r>
    <x v="8"/>
    <x v="0"/>
    <x v="14"/>
    <n v="1394.5544628099174"/>
    <n v="7.4613077348261767E-2"/>
    <n v="4.4164643004261737E-3"/>
    <n v="3.0870074384371938E-3"/>
    <n v="0.51332882228033494"/>
    <n v="0.35171089626124846"/>
    <n v="0.62980114683388611"/>
    <n v="0.5233764757594016"/>
    <n v="0.21569541242147958"/>
    <x v="136"/>
    <n v="4.9407995053249918"/>
    <n v="0"/>
    <s v="."/>
    <s v="."/>
  </r>
  <r>
    <x v="9"/>
    <x v="0"/>
    <x v="14"/>
    <n v="1867.5486446280993"/>
    <n v="7.553966554273786E-2"/>
    <n v="4.8855487787398122E-3"/>
    <n v="3.1961684195854815E-3"/>
    <n v="0.45308378040589264"/>
    <n v="0.3395766968770384"/>
    <n v="0.62344989157262964"/>
    <n v="0.53844166409932881"/>
    <n v="0.22831212521637392"/>
    <x v="137"/>
    <n v="5.2403705939070191"/>
    <n v="0"/>
    <s v="."/>
    <s v="."/>
  </r>
  <r>
    <x v="0"/>
    <x v="1"/>
    <x v="15"/>
    <n v="630.51600000000008"/>
    <n v="0.27017281199999998"/>
    <n v="4.6589400000000003E-3"/>
    <n v="2.3999999999999998E-3"/>
    <n v="0.377"/>
    <n v="0.19400000000000001"/>
    <n v="0.77100000000000002"/>
    <n v="1.728"/>
    <n v="0.20899999999999999"/>
    <x v="138"/>
    <n v="7.9245674937000006"/>
    <s v="."/>
    <n v="3.5481338923357504E-6"/>
    <s v="."/>
  </r>
  <r>
    <x v="1"/>
    <x v="1"/>
    <x v="15"/>
    <n v="695.49699999999996"/>
    <n v="0.102783135"/>
    <n v="4.6589400000000003E-3"/>
    <n v="1.8E-3"/>
    <n v="0.51300000000000001"/>
    <n v="0.153"/>
    <n v="0.78600000000000003"/>
    <n v="1.385"/>
    <n v="0.19600000000000001"/>
    <x v="139"/>
    <n v="7.9365819990600004"/>
    <s v="."/>
    <n v="5.8884365535558799E-6"/>
    <s v="."/>
  </r>
  <r>
    <x v="2"/>
    <x v="1"/>
    <x v="15"/>
    <n v="640.08400000000006"/>
    <n v="0.138248964"/>
    <n v="3.88245E-3"/>
    <n v="2E-3"/>
    <n v="0.501"/>
    <n v="0.17100000000000001"/>
    <n v="0.78"/>
    <n v="1.3129999999999999"/>
    <n v="0.19700000000000001"/>
    <x v="140"/>
    <n v="6.9654094824600001"/>
    <s v="."/>
    <n v="6.456542290346543E-6"/>
    <s v="."/>
  </r>
  <r>
    <x v="3"/>
    <x v="1"/>
    <x v="15"/>
    <n v="1196.6639999999998"/>
    <n v="0.11972541"/>
    <n v="3.88245E-3"/>
    <n v="1.1999999999999999E-3"/>
    <n v="0.52900000000000003"/>
    <n v="0.13700000000000001"/>
    <n v="0.70599999999999996"/>
    <n v="1.337"/>
    <n v="0.17499999999999999"/>
    <x v="141"/>
    <n v="6.4678087188000006"/>
    <s v="."/>
    <n v="6.9183097091893498E-6"/>
    <s v="."/>
  </r>
  <r>
    <x v="4"/>
    <x v="1"/>
    <x v="15"/>
    <n v="965.30600000000004"/>
    <n v="7.6579083000000006E-2"/>
    <n v="3.88245E-3"/>
    <n v="8.0000000000000004E-4"/>
    <n v="0.44900000000000001"/>
    <n v="0.125"/>
    <n v="0.70099999999999996"/>
    <n v="1.23"/>
    <n v="0.16800000000000001"/>
    <x v="142"/>
    <n v="5.6558283982199997"/>
    <s v="."/>
    <n v="5.7543993733715608E-6"/>
    <s v="."/>
  </r>
  <r>
    <x v="5"/>
    <x v="1"/>
    <x v="15"/>
    <n v="1233.163"/>
    <n v="5.1052722000000002E-2"/>
    <n v="3.88245E-3"/>
    <n v="5.0000000000000001E-4"/>
    <n v="0.437"/>
    <n v="0.113"/>
    <n v="0.67900000000000005"/>
    <n v="1.212"/>
    <n v="0.156"/>
    <x v="143"/>
    <n v="5.2403267545200007"/>
    <s v="."/>
    <n v="5.1286138399136439E-6"/>
    <s v="."/>
  </r>
  <r>
    <x v="6"/>
    <x v="1"/>
    <x v="15"/>
    <n v="1032.3580000000002"/>
    <n v="0.25820027099999998"/>
    <n v="3.88245E-3"/>
    <n v="5.0000000000000001E-4"/>
    <n v="0.39800000000000002"/>
    <n v="0.17299999999999999"/>
    <n v="0.66400000000000003"/>
    <n v="1.284"/>
    <n v="0.16700000000000001"/>
    <x v="144"/>
    <n v="5.3164186217999996"/>
    <s v="."/>
    <n v="5.3703179637025301E-6"/>
    <s v="."/>
  </r>
  <r>
    <x v="7"/>
    <x v="1"/>
    <x v="15"/>
    <n v="1087.23"/>
    <n v="0.14931791699999999"/>
    <n v="3.88245E-3"/>
    <n v="8.0000000000000004E-4"/>
    <n v="0.35899999999999999"/>
    <n v="0.14099999999999999"/>
    <n v="0.65400000000000003"/>
    <n v="1.228"/>
    <n v="0.16600000000000001"/>
    <x v="145"/>
    <n v="5.2463340072000006"/>
    <s v="."/>
    <n v="4.5708818961487476E-6"/>
    <s v="."/>
  </r>
  <r>
    <x v="8"/>
    <x v="1"/>
    <x v="15"/>
    <n v="1154.08"/>
    <n v="9.0132903E-2"/>
    <n v="3.88245E-3"/>
    <n v="5.9999999999999995E-4"/>
    <n v="0.315"/>
    <n v="0.09"/>
    <n v="0.57299999999999995"/>
    <n v="1.1719999999999999"/>
    <n v="0.153"/>
    <x v="146"/>
    <n v="5.1061647780000001"/>
    <s v="."/>
    <n v="4.0738027780411272E-6"/>
    <s v="."/>
  </r>
  <r>
    <x v="9"/>
    <x v="1"/>
    <x v="15"/>
    <n v="1236.5999999999999"/>
    <n v="5.0149133999999998E-2"/>
    <n v="3.88245E-3"/>
    <n v="5.0000000000000001E-4"/>
    <n v="0.34300000000000003"/>
    <n v="0.112"/>
    <n v="0.55800000000000005"/>
    <n v="1.1080000000000001"/>
    <n v="0.14599999999999999"/>
    <x v="147"/>
    <n v="4.9619907136800006"/>
    <s v="."/>
    <n v="3.388441561392022E-6"/>
    <s v="."/>
  </r>
  <r>
    <x v="0"/>
    <x v="1"/>
    <x v="16"/>
    <n v="694.72400000000005"/>
    <n v="0.12221027700000001"/>
    <n v="3.88245E-3"/>
    <n v="1.9E-3"/>
    <n v="0.36699999999999999"/>
    <n v="0.16700000000000001"/>
    <n v="0.68300000000000005"/>
    <n v="1.044"/>
    <n v="0.19600000000000001"/>
    <x v="148"/>
    <n v="4.8318335722799999"/>
    <s v="."/>
    <n v="5.011872336272719E-6"/>
    <s v="."/>
  </r>
  <r>
    <x v="1"/>
    <x v="1"/>
    <x v="16"/>
    <n v="790.17899999999997"/>
    <n v="5.3537588999999997E-2"/>
    <n v="3.88245E-3"/>
    <n v="8.9999999999999998E-4"/>
    <n v="0.47599999999999998"/>
    <n v="0.13500000000000001"/>
    <n v="0.73699999999999999"/>
    <n v="0.98199999999999998"/>
    <n v="0.182"/>
    <x v="149"/>
    <n v="4.7367187381799996"/>
    <s v="."/>
    <n v="5.6234132519034836E-6"/>
    <s v="."/>
  </r>
  <r>
    <x v="2"/>
    <x v="1"/>
    <x v="16"/>
    <n v="723.93200000000013"/>
    <n v="0.10165365"/>
    <n v="3.88245E-3"/>
    <n v="1E-3"/>
    <n v="0.46100000000000002"/>
    <n v="0.13200000000000001"/>
    <n v="0.751"/>
    <n v="0.96299999999999997"/>
    <n v="0.182"/>
    <x v="150"/>
    <n v="4.7497344523200002"/>
    <s v="."/>
    <n v="5.4954087385762383E-6"/>
    <s v="."/>
  </r>
  <r>
    <x v="3"/>
    <x v="1"/>
    <x v="16"/>
    <n v="1241.894"/>
    <n v="7.8160361999999983E-2"/>
    <n v="3.88245E-3"/>
    <n v="1E-3"/>
    <n v="0.47599999999999998"/>
    <n v="0.114"/>
    <n v="0.71899999999999997"/>
    <n v="0.92500000000000004"/>
    <n v="0.16900000000000001"/>
    <x v="151"/>
    <n v="4.6466099479800009"/>
    <s v="."/>
    <n v="5.6234132519034836E-6"/>
    <s v="."/>
  </r>
  <r>
    <x v="4"/>
    <x v="1"/>
    <x v="16"/>
    <n v="1042.28"/>
    <n v="4.5179400000000002E-2"/>
    <n v="3.88245E-3"/>
    <n v="8.0000000000000004E-4"/>
    <n v="0.42199999999999999"/>
    <n v="0.12"/>
    <n v="0.72899999999999998"/>
    <n v="0.871"/>
    <n v="0.16500000000000001"/>
    <x v="152"/>
    <n v="4.4984310485400005"/>
    <s v="."/>
    <n v="4.6773514128719787E-6"/>
    <s v="."/>
  </r>
  <r>
    <x v="5"/>
    <x v="1"/>
    <x v="16"/>
    <n v="1322.6220000000003"/>
    <n v="2.8688919E-2"/>
    <n v="3.88245E-3"/>
    <n v="5.0000000000000001E-4"/>
    <n v="0.40799999999999997"/>
    <n v="9.8000000000000004E-2"/>
    <n v="0.69499999999999995"/>
    <n v="0.85499999999999998"/>
    <n v="0.157"/>
    <x v="153"/>
    <n v="4.2671518203599996"/>
    <s v="."/>
    <n v="4.168693834703354E-6"/>
    <s v="."/>
  </r>
  <r>
    <x v="6"/>
    <x v="1"/>
    <x v="16"/>
    <n v="1040.9869999999999"/>
    <n v="7.2964730999999991E-2"/>
    <n v="3.88245E-3"/>
    <n v="5.0000000000000001E-4"/>
    <n v="0.371"/>
    <n v="0.112"/>
    <n v="0.67500000000000004"/>
    <n v="0.81399999999999995"/>
    <n v="0.155"/>
    <x v="154"/>
    <n v="4.2160901725800004"/>
    <s v="."/>
    <n v="4.168693834703354E-6"/>
    <s v="."/>
  </r>
  <r>
    <x v="7"/>
    <x v="1"/>
    <x v="16"/>
    <n v="1120.8"/>
    <n v="1.9201244999999999E-2"/>
    <n v="3.88245E-3"/>
    <n v="5.0000000000000001E-4"/>
    <n v="0.309"/>
    <n v="8.6999999999999994E-2"/>
    <n v="0.65300000000000002"/>
    <n v="0.77100000000000002"/>
    <n v="0.152"/>
    <x v="155"/>
    <n v="4.3692751159200007"/>
    <s v="."/>
    <n v="4.2657951880159181E-6"/>
    <s v="."/>
  </r>
  <r>
    <x v="8"/>
    <x v="1"/>
    <x v="16"/>
    <n v="1201.28"/>
    <n v="9.713570999999999E-3"/>
    <n v="3.88245E-3"/>
    <n v="6.9999999999999999E-4"/>
    <n v="0.27100000000000002"/>
    <n v="5.5E-2"/>
    <n v="0.61399999999999999"/>
    <n v="0.72899999999999998"/>
    <n v="0.14299999999999999"/>
    <x v="156"/>
    <n v="4.5845350036200001"/>
    <s v="."/>
    <n v="3.8904514499428E-6"/>
    <s v="."/>
  </r>
  <r>
    <x v="9"/>
    <x v="1"/>
    <x v="16"/>
    <n v="1145.18"/>
    <n v="5.8733219999999994E-3"/>
    <n v="3.88245E-3"/>
    <n v="5.0000000000000001E-4"/>
    <n v="0.29499999999999998"/>
    <n v="6.6000000000000003E-2"/>
    <n v="0.61299999999999999"/>
    <n v="0.69"/>
    <n v="0.13800000000000001"/>
    <x v="157"/>
    <n v="4.6335942338400002"/>
    <s v="."/>
    <n v="3.4673685045253126E-6"/>
    <s v="."/>
  </r>
  <r>
    <x v="0"/>
    <x v="1"/>
    <x v="17"/>
    <n v="613.57299999999998"/>
    <n v="0.13915255199999998"/>
    <n v="3.88245E-3"/>
    <n v="2E-3"/>
    <n v="0.39100000000000001"/>
    <n v="0.14799999999999999"/>
    <n v="0.93100000000000005"/>
    <n v="0.88600000000000001"/>
    <n v="0.245"/>
    <x v="158"/>
    <n v="5.2463340072000006"/>
    <s v="."/>
    <n v="5.2480746024977206E-6"/>
    <s v="."/>
  </r>
  <r>
    <x v="1"/>
    <x v="1"/>
    <x v="17"/>
    <n v="708.18499999999995"/>
    <n v="5.7151940999999998E-2"/>
    <n v="3.88245E-3"/>
    <n v="1.6000000000000001E-3"/>
    <n v="0.51500000000000001"/>
    <n v="0.13300000000000001"/>
    <n v="0.92800000000000005"/>
    <n v="0.85299999999999998"/>
    <n v="0.22500000000000001"/>
    <x v="159"/>
    <n v="4.9489749995399999"/>
    <s v="."/>
    <n v="6.456542290346543E-6"/>
    <s v="."/>
  </r>
  <r>
    <x v="2"/>
    <x v="1"/>
    <x v="17"/>
    <n v="593.072"/>
    <n v="6.3251160000000001E-2"/>
    <n v="3.88245E-3"/>
    <n v="1.5E-3"/>
    <n v="0.50800000000000001"/>
    <n v="0.13300000000000001"/>
    <n v="0.95399999999999996"/>
    <n v="0.84399999999999997"/>
    <n v="0.22500000000000001"/>
    <x v="160"/>
    <n v="4.8758867586000001"/>
    <s v="."/>
    <n v="5.8884365535558799E-6"/>
    <s v="."/>
  </r>
  <r>
    <x v="3"/>
    <x v="1"/>
    <x v="17"/>
    <n v="1126.5070000000001"/>
    <n v="3.7724799000000003E-2"/>
    <n v="4.6589400000000003E-3"/>
    <n v="1E-3"/>
    <n v="0.52100000000000002"/>
    <n v="0.1"/>
    <n v="0.90100000000000002"/>
    <n v="0.78800000000000003"/>
    <n v="0.20100000000000001"/>
    <x v="161"/>
    <n v="4.7126897274600008"/>
    <s v="."/>
    <n v="6.7608297539198155E-6"/>
    <s v="."/>
  </r>
  <r>
    <x v="4"/>
    <x v="1"/>
    <x v="17"/>
    <n v="928.55299999999988"/>
    <n v="4.1790944999999996E-2"/>
    <n v="3.88245E-3"/>
    <n v="8.9999999999999998E-4"/>
    <n v="0.45"/>
    <n v="0.10299999999999999"/>
    <n v="0.95"/>
    <n v="0.76800000000000002"/>
    <n v="0.216"/>
    <x v="162"/>
    <n v="4.7657537928"/>
    <s v="."/>
    <n v="4.8977881936844583E-6"/>
    <s v="."/>
  </r>
  <r>
    <x v="5"/>
    <x v="1"/>
    <x v="17"/>
    <n v="1185.3589999999997"/>
    <n v="1.9653038999999997E-2"/>
    <n v="3.88245E-3"/>
    <n v="5.0000000000000001E-4"/>
    <n v="0.44500000000000001"/>
    <n v="9.4E-2"/>
    <n v="0.9"/>
    <n v="0.73699999999999999"/>
    <n v="0.20200000000000001"/>
    <x v="163"/>
    <n v="4.5585035753399996"/>
    <s v="."/>
    <n v="4.4668359215096296E-6"/>
    <s v="."/>
  </r>
  <r>
    <x v="6"/>
    <x v="1"/>
    <x v="17"/>
    <n v="940.37300000000005"/>
    <n v="8.9907005999999998E-2"/>
    <n v="3.88245E-3"/>
    <n v="5.0000000000000001E-4"/>
    <n v="0.39300000000000002"/>
    <n v="0.126"/>
    <n v="0.86699999999999999"/>
    <n v="0.72499999999999998"/>
    <n v="0.20899999999999999"/>
    <x v="164"/>
    <n v="4.5735217070399994"/>
    <s v="."/>
    <n v="4.6773514128719787E-6"/>
    <s v="."/>
  </r>
  <r>
    <x v="7"/>
    <x v="1"/>
    <x v="17"/>
    <n v="1020.28"/>
    <n v="6.5736026999999989E-2"/>
    <n v="3.88245E-3"/>
    <n v="5.0000000000000001E-4"/>
    <n v="0.35399999999999998"/>
    <n v="0.11600000000000001"/>
    <n v="0.878"/>
    <n v="0.72899999999999998"/>
    <n v="0.218"/>
    <x v="165"/>
    <n v="4.8738843410400001"/>
    <s v="."/>
    <n v="4.168693834703354E-6"/>
    <s v="."/>
  </r>
  <r>
    <x v="8"/>
    <x v="1"/>
    <x v="17"/>
    <n v="1035.27"/>
    <n v="3.4110446999999995E-2"/>
    <n v="3.88245E-3"/>
    <n v="5.0000000000000001E-4"/>
    <n v="0.31900000000000001"/>
    <n v="8.1000000000000003E-2"/>
    <n v="0.82599999999999996"/>
    <n v="0.70199999999999996"/>
    <n v="0.20699999999999999"/>
    <x v="166"/>
    <n v="5.0480946687600001"/>
    <s v="."/>
    <n v="3.5481338923357504E-6"/>
    <s v="."/>
  </r>
  <r>
    <x v="9"/>
    <x v="1"/>
    <x v="17"/>
    <n v="1089.29"/>
    <n v="2.0556626999999997E-2"/>
    <n v="3.88245E-3"/>
    <n v="5.0000000000000001E-4"/>
    <n v="0.33600000000000002"/>
    <n v="9.8000000000000004E-2"/>
    <n v="0.81899999999999995"/>
    <n v="0.68300000000000005"/>
    <n v="0.20100000000000001"/>
    <x v="167"/>
    <n v="5.0270692843800004"/>
    <s v="."/>
    <n v="2.8840315031265995E-6"/>
    <s v="."/>
  </r>
  <r>
    <x v="0"/>
    <x v="1"/>
    <x v="18"/>
    <n v="677.25099999999998"/>
    <n v="0.38763925199999999"/>
    <n v="3.88245E-3"/>
    <n v="2E-3"/>
    <n v="0.39400000000000002"/>
    <n v="0.28000000000000003"/>
    <n v="0.94399999999999995"/>
    <n v="1.4990000000000001"/>
    <n v="0.3"/>
    <x v="168"/>
    <n v="5.9982418009799998"/>
    <s v="."/>
    <n v="1.9498445997580441E-6"/>
    <s v="."/>
  </r>
  <r>
    <x v="1"/>
    <x v="1"/>
    <x v="18"/>
    <n v="752.33500000000004"/>
    <n v="0.15315816600000001"/>
    <n v="3.88245E-3"/>
    <n v="1.8E-3"/>
    <n v="0.47399999999999998"/>
    <n v="0.24"/>
    <n v="0.94099999999999995"/>
    <n v="1.3320000000000001"/>
    <n v="0.25700000000000001"/>
    <x v="169"/>
    <n v="5.8090133415599992"/>
    <s v="."/>
    <n v="1.7782794100389193E-6"/>
    <s v="."/>
  </r>
  <r>
    <x v="2"/>
    <x v="1"/>
    <x v="18"/>
    <n v="633.93300000000011"/>
    <n v="0.18772040699999998"/>
    <n v="3.88245E-3"/>
    <n v="2.2000000000000001E-3"/>
    <n v="0.47"/>
    <n v="0.23200000000000001"/>
    <n v="0.98399999999999999"/>
    <n v="1.339"/>
    <n v="0.26200000000000001"/>
    <x v="170"/>
    <n v="5.8720894947000009"/>
    <s v="."/>
    <n v="1.445439770745926E-6"/>
    <s v="."/>
  </r>
  <r>
    <x v="3"/>
    <x v="1"/>
    <x v="18"/>
    <n v="1201.373"/>
    <n v="0.101879547"/>
    <n v="3.88245E-3"/>
    <n v="1.2999999999999999E-3"/>
    <n v="0.46300000000000002"/>
    <n v="0.17699999999999999"/>
    <n v="0.873"/>
    <n v="1.2490000000000001"/>
    <n v="0.22600000000000001"/>
    <x v="171"/>
    <n v="5.6488199367600007"/>
    <s v="."/>
    <n v="1.6982436524617446E-6"/>
    <s v="."/>
  </r>
  <r>
    <x v="4"/>
    <x v="1"/>
    <x v="18"/>
    <n v="959.73"/>
    <n v="7.8160361999999983E-2"/>
    <n v="3.88245E-3"/>
    <n v="8.0000000000000004E-4"/>
    <n v="0.44600000000000001"/>
    <n v="0.19500000000000001"/>
    <n v="0.93"/>
    <n v="1.175"/>
    <n v="0.22700000000000001"/>
    <x v="172"/>
    <n v="5.51866279536"/>
    <s v="."/>
    <n v="1.3489628825916527E-6"/>
    <s v="."/>
  </r>
  <r>
    <x v="5"/>
    <x v="1"/>
    <x v="18"/>
    <n v="1252.883"/>
    <n v="4.7664266999999996E-2"/>
    <n v="3.88245E-3"/>
    <n v="5.0000000000000001E-4"/>
    <n v="0.41899999999999998"/>
    <n v="0.16300000000000001"/>
    <n v="0.879"/>
    <n v="1.135"/>
    <n v="0.20899999999999999"/>
    <x v="173"/>
    <n v="5.2543436774399996"/>
    <s v="."/>
    <n v="1.2589254117941642E-6"/>
    <s v="."/>
  </r>
  <r>
    <x v="6"/>
    <x v="1"/>
    <x v="18"/>
    <n v="988.99999999999989"/>
    <n v="0.12108079200000001"/>
    <n v="3.88245E-3"/>
    <n v="5.0000000000000001E-4"/>
    <n v="0.38100000000000001"/>
    <n v="0.185"/>
    <n v="0.85399999999999998"/>
    <n v="1.1060000000000001"/>
    <n v="0.21"/>
    <x v="174"/>
    <n v="5.2763702705999993"/>
    <s v="."/>
    <n v="1.3803842646028812E-6"/>
    <s v="."/>
  </r>
  <r>
    <x v="7"/>
    <x v="1"/>
    <x v="18"/>
    <n v="1037.33"/>
    <n v="5.0600927999999996E-2"/>
    <n v="3.88245E-3"/>
    <n v="6.9999999999999999E-4"/>
    <n v="0.34200000000000003"/>
    <n v="0.155"/>
    <n v="0.85199999999999998"/>
    <n v="1.0489999999999999"/>
    <n v="0.20599999999999999"/>
    <x v="175"/>
    <n v="5.4826192792800006"/>
    <s v="."/>
    <n v="1.3182567385564063E-6"/>
    <s v="."/>
  </r>
  <r>
    <x v="8"/>
    <x v="1"/>
    <x v="18"/>
    <n v="1117.69"/>
    <n v="2.8463021999999998E-2"/>
    <n v="3.88245E-3"/>
    <n v="6.9999999999999999E-4"/>
    <n v="0.30499999999999999"/>
    <n v="0.114"/>
    <n v="0.81100000000000005"/>
    <n v="0.99299999999999999"/>
    <n v="0.19400000000000001"/>
    <x v="176"/>
    <n v="5.75594927622"/>
    <s v="."/>
    <n v="1.1748975549395291E-6"/>
    <s v="."/>
  </r>
  <r>
    <x v="9"/>
    <x v="1"/>
    <x v="18"/>
    <n v="1210.6199999999999"/>
    <n v="1.3102025999999999E-2"/>
    <n v="3.88245E-3"/>
    <n v="5.0000000000000001E-4"/>
    <n v="0.31900000000000001"/>
    <n v="0.11899999999999999"/>
    <n v="0.81399999999999995"/>
    <n v="0.94899999999999995"/>
    <n v="0.187"/>
    <x v="177"/>
    <n v="5.7929940010799994"/>
    <s v="."/>
    <n v="1.0471285480508979E-6"/>
    <s v="."/>
  </r>
  <r>
    <x v="0"/>
    <x v="1"/>
    <x v="19"/>
    <n v="671.94099999999992"/>
    <n v="1.3102025999999999E-2"/>
    <n v="3.88245E-3"/>
    <n v="2E-3"/>
    <n v="0.34200000000000003"/>
    <n v="0.28100000000000003"/>
    <n v="0.70899999999999996"/>
    <n v="1.04"/>
    <n v="0.27500000000000002"/>
    <x v="178"/>
    <n v="5.3544645554400008"/>
    <s v="."/>
    <n v="3.5481338923357504E-6"/>
    <s v="."/>
  </r>
  <r>
    <x v="1"/>
    <x v="1"/>
    <x v="19"/>
    <n v="768.02299999999991"/>
    <n v="7.0028069999999998E-3"/>
    <n v="3.88245E-3"/>
    <n v="1.5E-3"/>
    <n v="0.42599999999999999"/>
    <n v="0.27100000000000002"/>
    <n v="0.73399999999999999"/>
    <n v="1.0720000000000001"/>
    <n v="0.26900000000000002"/>
    <x v="179"/>
    <n v="5.1572264257800002"/>
    <s v="."/>
    <n v="4.3651583224016507E-6"/>
    <s v="."/>
  </r>
  <r>
    <x v="2"/>
    <x v="1"/>
    <x v="19"/>
    <n v="617.41000000000008"/>
    <n v="2.3041493999999996E-2"/>
    <n v="3.88245E-3"/>
    <n v="1.8E-3"/>
    <n v="0.43099999999999999"/>
    <n v="0.26300000000000001"/>
    <n v="0.76700000000000002"/>
    <n v="1.07"/>
    <n v="0.27500000000000002"/>
    <x v="180"/>
    <n v="5.3364427974000002"/>
    <s v="."/>
    <n v="4.0738027780411272E-6"/>
    <s v="."/>
  </r>
  <r>
    <x v="3"/>
    <x v="1"/>
    <x v="19"/>
    <n v="1191.644"/>
    <n v="2.2589700000000001E-2"/>
    <n v="3.88245E-3"/>
    <n v="1E-3"/>
    <n v="0.44900000000000001"/>
    <n v="0.2"/>
    <n v="0.71399999999999997"/>
    <n v="0.97"/>
    <n v="0.23799999999999999"/>
    <x v="181"/>
    <n v="5.2623533476800004"/>
    <s v="."/>
    <n v="5.011872336272719E-6"/>
    <s v="."/>
  </r>
  <r>
    <x v="4"/>
    <x v="1"/>
    <x v="19"/>
    <n v="906.14700000000005"/>
    <n v="1.0843056E-2"/>
    <n v="3.88245E-3"/>
    <n v="6.9999999999999999E-4"/>
    <n v="0.41399999999999998"/>
    <n v="0.217"/>
    <n v="0.72099999999999997"/>
    <n v="0.92"/>
    <n v="0.24"/>
    <x v="182"/>
    <n v="5.0240656580400005"/>
    <s v="."/>
    <n v="4.0738027780411272E-6"/>
    <s v="."/>
  </r>
  <r>
    <x v="5"/>
    <x v="1"/>
    <x v="19"/>
    <n v="1230.424"/>
    <n v="9.2617770000000006E-3"/>
    <n v="3.88245E-3"/>
    <n v="5.0000000000000001E-4"/>
    <n v="0.39700000000000002"/>
    <n v="0.22500000000000001"/>
    <n v="0.70499999999999996"/>
    <n v="0.88200000000000001"/>
    <n v="0.224"/>
    <x v="183"/>
    <n v="4.9069242307799996"/>
    <s v="."/>
    <n v="3.9810717055349657E-6"/>
    <s v="."/>
  </r>
  <r>
    <x v="6"/>
    <x v="1"/>
    <x v="19"/>
    <n v="995.827"/>
    <n v="3.7498902000000001E-2"/>
    <n v="3.88245E-3"/>
    <n v="5.0000000000000001E-4"/>
    <n v="0.36699999999999999"/>
    <n v="0.222"/>
    <n v="0.65600000000000003"/>
    <n v="0.85399999999999998"/>
    <n v="0.222"/>
    <x v="184"/>
    <n v="4.8368396161800007"/>
    <s v="."/>
    <n v="4.168693834703354E-6"/>
    <s v="."/>
  </r>
  <r>
    <x v="7"/>
    <x v="1"/>
    <x v="19"/>
    <n v="1037.07"/>
    <n v="2.3493287999999998E-2"/>
    <n v="3.88245E-3"/>
    <n v="5.0000000000000001E-4"/>
    <n v="0.31900000000000001"/>
    <n v="0.20100000000000001"/>
    <n v="0.66"/>
    <n v="0.83899999999999997"/>
    <n v="0.22800000000000001"/>
    <x v="185"/>
    <n v="4.9860197244000002"/>
    <s v="."/>
    <n v="4.168693834703354E-6"/>
    <s v="."/>
  </r>
  <r>
    <x v="8"/>
    <x v="1"/>
    <x v="19"/>
    <n v="1064.04"/>
    <n v="1.6490480999999998E-2"/>
    <n v="3.88245E-3"/>
    <n v="5.9999999999999995E-4"/>
    <n v="0.28499999999999998"/>
    <n v="0.155"/>
    <n v="0.63600000000000001"/>
    <n v="0.78600000000000003"/>
    <n v="0.214"/>
    <x v="186"/>
    <n v="5.2563460950000005"/>
    <s v="."/>
    <n v="3.8904514499428E-6"/>
    <s v="."/>
  </r>
  <r>
    <x v="9"/>
    <x v="1"/>
    <x v="19"/>
    <n v="1085.23"/>
    <n v="7.2287039999999999E-3"/>
    <n v="3.88245E-3"/>
    <n v="5.0000000000000001E-4"/>
    <n v="0.29399999999999998"/>
    <n v="0.14699999999999999"/>
    <n v="0.63"/>
    <n v="0.76400000000000001"/>
    <n v="0.20499999999999999"/>
    <x v="187"/>
    <n v="5.2223049964800001"/>
    <s v="."/>
    <n v="3.4673685045253126E-6"/>
    <s v="."/>
  </r>
  <r>
    <x v="0"/>
    <x v="1"/>
    <x v="20"/>
    <n v="697.56299999999999"/>
    <n v="0.10933414799999999"/>
    <n v="4.6589400000000003E-3"/>
    <n v="2.0999999999999999E-3"/>
    <n v="0.33800000000000002"/>
    <n v="0.223"/>
    <n v="0.69299999999999995"/>
    <n v="0.70599999999999996"/>
    <n v="0.221"/>
    <x v="188"/>
    <n v="3.9097202858999998"/>
    <s v="."/>
    <n v="8.9125093813374425E-6"/>
    <s v="."/>
  </r>
  <r>
    <x v="1"/>
    <x v="1"/>
    <x v="20"/>
    <n v="764.65600000000006"/>
    <n v="3.5691726E-2"/>
    <n v="3.88245E-3"/>
    <n v="1.6000000000000001E-3"/>
    <n v="0.45500000000000002"/>
    <n v="0.184"/>
    <n v="0.72599999999999998"/>
    <n v="0.68799999999999994"/>
    <n v="0.20499999999999999"/>
    <x v="189"/>
    <n v="3.7495268811"/>
    <s v="."/>
    <n v="9.3325430079698941E-6"/>
    <s v="."/>
  </r>
  <r>
    <x v="2"/>
    <x v="1"/>
    <x v="20"/>
    <n v="642.79"/>
    <n v="3.7273004999999998E-2"/>
    <n v="3.88245E-3"/>
    <n v="1.8E-3"/>
    <n v="0.438"/>
    <n v="0.19"/>
    <n v="0.751"/>
    <n v="0.69"/>
    <n v="0.21199999999999999"/>
    <x v="190"/>
    <n v="3.7875728147400003"/>
    <s v="."/>
    <n v="8.7096358995608107E-6"/>
    <s v="."/>
  </r>
  <r>
    <x v="3"/>
    <x v="1"/>
    <x v="20"/>
    <n v="1239.3219999999999"/>
    <n v="4.4501709E-2"/>
    <n v="3.88245E-3"/>
    <n v="1.2999999999999999E-3"/>
    <n v="0.47499999999999998"/>
    <n v="0.155"/>
    <n v="0.69699999999999995"/>
    <n v="0.61899999999999999"/>
    <n v="0.18"/>
    <x v="191"/>
    <n v="3.4922162246399999"/>
    <s v="."/>
    <n v="1.0471285480508972E-5"/>
    <s v="."/>
  </r>
  <r>
    <x v="4"/>
    <x v="1"/>
    <x v="20"/>
    <n v="983.96599999999989"/>
    <n v="3.9306077999999994E-2"/>
    <n v="3.88245E-3"/>
    <n v="6.9999999999999999E-4"/>
    <n v="0.42899999999999999"/>
    <n v="0.16400000000000001"/>
    <n v="0.72499999999999998"/>
    <n v="0.625"/>
    <n v="0.19600000000000001"/>
    <x v="192"/>
    <n v="3.5883322675200002"/>
    <s v="."/>
    <n v="8.3176377110266992E-6"/>
    <s v="."/>
  </r>
  <r>
    <x v="5"/>
    <x v="1"/>
    <x v="20"/>
    <n v="1267.3689999999999"/>
    <n v="1.6264583999999999E-2"/>
    <n v="3.88245E-3"/>
    <n v="5.0000000000000001E-4"/>
    <n v="0.41099999999999998"/>
    <n v="0.14099999999999999"/>
    <n v="0.71199999999999997"/>
    <n v="0.60099999999999998"/>
    <n v="0.184"/>
    <x v="193"/>
    <n v="3.4932174334199999"/>
    <s v="."/>
    <n v="7.9432823472428065E-6"/>
    <s v="."/>
  </r>
  <r>
    <x v="6"/>
    <x v="1"/>
    <x v="20"/>
    <n v="1049.6120000000001"/>
    <n v="6.3251160000000001E-2"/>
    <n v="3.88245E-3"/>
    <n v="5.0000000000000001E-4"/>
    <n v="0.36299999999999999"/>
    <n v="0.191"/>
    <n v="0.66100000000000003"/>
    <n v="0.59499999999999997"/>
    <n v="0.186"/>
    <x v="194"/>
    <n v="3.5012271036599998"/>
    <s v="."/>
    <n v="7.9432823472428065E-6"/>
    <s v="."/>
  </r>
  <r>
    <x v="7"/>
    <x v="1"/>
    <x v="20"/>
    <n v="1076.57"/>
    <n v="2.7333536999999998E-2"/>
    <n v="3.88245E-3"/>
    <n v="5.9999999999999995E-4"/>
    <n v="0.32300000000000001"/>
    <n v="0.16600000000000001"/>
    <n v="0.67900000000000005"/>
    <n v="0.60299999999999998"/>
    <n v="0.19600000000000001"/>
    <x v="195"/>
    <n v="3.7675486391400002"/>
    <s v="."/>
    <n v="6.6069344800759593E-6"/>
    <s v="."/>
  </r>
  <r>
    <x v="8"/>
    <x v="1"/>
    <x v="20"/>
    <n v="1151"/>
    <n v="1.5360996E-2"/>
    <n v="3.88245E-3"/>
    <n v="5.9999999999999995E-4"/>
    <n v="0.28499999999999998"/>
    <n v="0.11899999999999999"/>
    <n v="0.622"/>
    <n v="0.57199999999999995"/>
    <n v="0.184"/>
    <x v="196"/>
    <n v="3.7605401776800003"/>
    <s v="."/>
    <n v="6.456542290346543E-6"/>
    <s v="."/>
  </r>
  <r>
    <x v="9"/>
    <x v="1"/>
    <x v="20"/>
    <n v="1190.78"/>
    <n v="7.9063950000000001E-3"/>
    <n v="3.88245E-3"/>
    <n v="5.0000000000000001E-4"/>
    <n v="0.308"/>
    <n v="0.13900000000000001"/>
    <n v="0.63300000000000001"/>
    <n v="0.57299999999999995"/>
    <n v="0.184"/>
    <x v="197"/>
    <n v="3.8716743522600003"/>
    <s v="."/>
    <n v="5.3703179637025301E-6"/>
    <s v="."/>
  </r>
  <r>
    <x v="0"/>
    <x v="1"/>
    <x v="21"/>
    <n v="720.64200000000005"/>
    <n v="0.113174397"/>
    <n v="6.2119200000000001E-3"/>
    <n v="2.2000000000000001E-3"/>
    <n v="0.33500000000000002"/>
    <n v="0.16500000000000001"/>
    <n v="0.72"/>
    <n v="0.95199999999999996"/>
    <n v="0.29599999999999999"/>
    <x v="198"/>
    <n v="4.7287090679400006"/>
    <s v="."/>
    <n v="4.2657951880159181E-6"/>
    <s v="."/>
  </r>
  <r>
    <x v="1"/>
    <x v="1"/>
    <x v="21"/>
    <n v="770.66399999999999"/>
    <n v="8.5614963000000002E-2"/>
    <n v="3.88245E-3"/>
    <n v="1.6999999999999999E-3"/>
    <n v="0.42299999999999999"/>
    <n v="0.17199999999999999"/>
    <n v="0.68899999999999995"/>
    <n v="0.91200000000000003"/>
    <n v="0.28199999999999997"/>
    <x v="199"/>
    <n v="4.3852944564000005"/>
    <s v="."/>
    <n v="4.6773514128719787E-6"/>
    <s v="."/>
  </r>
  <r>
    <x v="2"/>
    <x v="1"/>
    <x v="21"/>
    <n v="691.43899999999996"/>
    <n v="0.12921308399999998"/>
    <n v="3.88245E-3"/>
    <n v="1.8E-3"/>
    <n v="0.43"/>
    <n v="0.16300000000000001"/>
    <n v="0.70599999999999996"/>
    <n v="0.90800000000000003"/>
    <n v="0.28799999999999998"/>
    <x v="200"/>
    <n v="4.4593839061199994"/>
    <s v="."/>
    <n v="4.0738027780411272E-6"/>
    <s v="."/>
  </r>
  <r>
    <x v="3"/>
    <x v="1"/>
    <x v="21"/>
    <n v="1195.7450000000001"/>
    <n v="7.7030876999999998E-2"/>
    <n v="3.88245E-3"/>
    <n v="1E-3"/>
    <n v="0.39900000000000002"/>
    <n v="0.13300000000000001"/>
    <n v="0.66700000000000004"/>
    <n v="0.83899999999999997"/>
    <n v="0.25900000000000001"/>
    <x v="201"/>
    <n v="4.4053186320000002"/>
    <s v="."/>
    <n v="4.168693834703354E-6"/>
    <s v="."/>
  </r>
  <r>
    <x v="4"/>
    <x v="1"/>
    <x v="21"/>
    <n v="957.33199999999988"/>
    <n v="0.15903148799999997"/>
    <n v="3.88245E-3"/>
    <n v="6.9999999999999999E-4"/>
    <n v="0.39200000000000002"/>
    <n v="0.16300000000000001"/>
    <n v="0.69899999999999995"/>
    <n v="0.85899999999999999"/>
    <n v="0.28199999999999997"/>
    <x v="202"/>
    <n v="4.3132074242400007"/>
    <s v="."/>
    <n v="4.3651583224016507E-6"/>
    <s v="."/>
  </r>
  <r>
    <x v="5"/>
    <x v="1"/>
    <x v="21"/>
    <n v="1383.4989999999998"/>
    <n v="8.3130096000000001E-2"/>
    <n v="3.88245E-3"/>
    <n v="5.9999999999999995E-4"/>
    <n v="0.375"/>
    <n v="0.14599999999999999"/>
    <n v="0.65700000000000003"/>
    <n v="0.79500000000000004"/>
    <n v="0.254"/>
    <x v="203"/>
    <n v="4.0839306136199998"/>
    <s v="."/>
    <n v="3.8018939632056064E-6"/>
    <s v="."/>
  </r>
  <r>
    <x v="6"/>
    <x v="1"/>
    <x v="21"/>
    <n v="1048.799"/>
    <n v="0.15699841499999997"/>
    <n v="3.88245E-3"/>
    <n v="5.0000000000000001E-4"/>
    <n v="0.35099999999999998"/>
    <n v="0.16900000000000001"/>
    <n v="0.625"/>
    <n v="0.79300000000000004"/>
    <n v="0.26100000000000001"/>
    <x v="204"/>
    <n v="4.0358725921800005"/>
    <s v="."/>
    <n v="3.9810717055349657E-6"/>
    <s v="."/>
  </r>
  <r>
    <x v="7"/>
    <x v="1"/>
    <x v="21"/>
    <n v="991.34299999999996"/>
    <n v="8.6518550999999999E-2"/>
    <n v="3.88245E-3"/>
    <n v="5.0000000000000001E-4"/>
    <n v="0.29899999999999999"/>
    <n v="0.14799999999999999"/>
    <n v="0.64200000000000002"/>
    <n v="0.79500000000000004"/>
    <n v="0.26900000000000002"/>
    <x v="205"/>
    <n v="4.3452461052000002"/>
    <s v="."/>
    <n v="3.1622776601683767E-6"/>
    <s v="."/>
  </r>
  <r>
    <x v="8"/>
    <x v="1"/>
    <x v="21"/>
    <n v="1225.78"/>
    <s v="."/>
    <s v="."/>
    <s v="."/>
    <s v="."/>
    <s v="."/>
    <s v="."/>
    <s v="."/>
    <s v="."/>
    <x v="23"/>
    <s v="."/>
    <s v="."/>
    <s v="."/>
    <s v="."/>
  </r>
  <r>
    <x v="9"/>
    <x v="1"/>
    <x v="21"/>
    <n v="1011.9"/>
    <s v="."/>
    <s v="."/>
    <s v="."/>
    <s v="."/>
    <s v="."/>
    <s v="."/>
    <s v="."/>
    <s v="."/>
    <x v="23"/>
    <s v="."/>
    <s v="."/>
    <s v="."/>
    <s v="."/>
  </r>
  <r>
    <x v="0"/>
    <x v="1"/>
    <x v="22"/>
    <n v="630.67500000000007"/>
    <n v="0.13937844899999999"/>
    <n v="4.6589400000000003E-3"/>
    <n v="2.8999999999999998E-3"/>
    <n v="0.36199999999999999"/>
    <n v="0.16500000000000001"/>
    <n v="0.73599999999999999"/>
    <n v="0.78200000000000003"/>
    <n v="0.29799999999999999"/>
    <x v="206"/>
    <n v="4.9830160980600002"/>
    <s v="."/>
    <n v="8.5113803820237531E-6"/>
    <s v="."/>
  </r>
  <r>
    <x v="1"/>
    <x v="1"/>
    <x v="22"/>
    <n v="764.03000000000009"/>
    <n v="8.8325726999999993E-2"/>
    <n v="4.6589400000000003E-3"/>
    <n v="2.7000000000000001E-3"/>
    <n v="0.46200000000000002"/>
    <n v="0.16900000000000001"/>
    <n v="0.72099999999999997"/>
    <n v="0.77700000000000002"/>
    <n v="0.28899999999999998"/>
    <x v="207"/>
    <n v="4.82282269326"/>
    <s v="."/>
    <n v="9.1201083935590828E-6"/>
    <s v="."/>
  </r>
  <r>
    <x v="2"/>
    <x v="1"/>
    <x v="22"/>
    <n v="678.18399999999997"/>
    <n v="0.11746643999999999"/>
    <n v="4.6589400000000003E-3"/>
    <n v="2.3E-3"/>
    <n v="0.46300000000000002"/>
    <n v="0.16700000000000001"/>
    <n v="0.748"/>
    <n v="0.77500000000000002"/>
    <n v="0.28999999999999998"/>
    <x v="208"/>
    <n v="4.9229435712600003"/>
    <s v="."/>
    <n v="8.128305161640983E-6"/>
    <s v="."/>
  </r>
  <r>
    <x v="3"/>
    <x v="1"/>
    <x v="22"/>
    <n v="1198.4750000000001"/>
    <n v="6.9124482000000001E-2"/>
    <n v="3.88245E-3"/>
    <n v="2.3999999999999998E-3"/>
    <n v="0.41899999999999998"/>
    <n v="0.13300000000000001"/>
    <n v="0.68300000000000005"/>
    <n v="0.70699999999999996"/>
    <n v="0.25700000000000001"/>
    <x v="209"/>
    <n v="4.6946679694200002"/>
    <s v="."/>
    <n v="1.0000000000000001E-5"/>
    <s v="."/>
  </r>
  <r>
    <x v="4"/>
    <x v="1"/>
    <x v="22"/>
    <n v="970.15599999999995"/>
    <n v="0.11407798499999999"/>
    <n v="3.88245E-3"/>
    <n v="1E-3"/>
    <n v="0.39700000000000002"/>
    <n v="0.16500000000000001"/>
    <n v="0.70699999999999996"/>
    <n v="0.70299999999999996"/>
    <n v="0.27100000000000002"/>
    <x v="210"/>
    <n v="4.4964286309799997"/>
    <s v="."/>
    <n v="8.3176377110266992E-6"/>
    <s v="."/>
  </r>
  <r>
    <x v="5"/>
    <x v="1"/>
    <x v="22"/>
    <n v="1352.153"/>
    <n v="7.0705760999999992E-2"/>
    <n v="3.88245E-3"/>
    <n v="5.9999999999999995E-4"/>
    <n v="0.38600000000000001"/>
    <n v="0.14699999999999999"/>
    <n v="0.67400000000000004"/>
    <n v="0.67700000000000005"/>
    <n v="0.251"/>
    <x v="211"/>
    <n v="4.3182134681399997"/>
    <s v="."/>
    <n v="8.128305161640983E-6"/>
    <s v="."/>
  </r>
  <r>
    <x v="6"/>
    <x v="1"/>
    <x v="22"/>
    <n v="1025.1560000000002"/>
    <n v="0.13350512699999997"/>
    <n v="3.88245E-3"/>
    <n v="5.0000000000000001E-4"/>
    <n v="0.36299999999999999"/>
    <n v="0.17199999999999999"/>
    <n v="0.63600000000000001"/>
    <n v="0.67"/>
    <n v="0.254"/>
    <x v="212"/>
    <n v="4.2531348974400007"/>
    <s v="."/>
    <n v="8.5113803820237531E-6"/>
    <s v="."/>
  </r>
  <r>
    <x v="7"/>
    <x v="1"/>
    <x v="22"/>
    <n v="1032.32"/>
    <n v="6.5510129999999986E-2"/>
    <n v="3.88245E-3"/>
    <n v="5.0000000000000001E-4"/>
    <n v="0.313"/>
    <n v="0.14499999999999999"/>
    <n v="0.67800000000000005"/>
    <n v="0.66700000000000004"/>
    <n v="0.26600000000000001"/>
    <x v="213"/>
    <n v="4.6966703869800002"/>
    <s v="."/>
    <n v="6.6069344800759593E-6"/>
    <s v="."/>
  </r>
  <r>
    <x v="8"/>
    <x v="1"/>
    <x v="22"/>
    <n v="1189.73"/>
    <s v="."/>
    <s v="."/>
    <s v="."/>
    <s v="."/>
    <s v="."/>
    <s v="."/>
    <s v="."/>
    <s v="."/>
    <x v="23"/>
    <s v="."/>
    <s v="."/>
    <s v="."/>
    <s v="."/>
  </r>
  <r>
    <x v="9"/>
    <x v="1"/>
    <x v="22"/>
    <n v="1003.88"/>
    <s v="."/>
    <s v="."/>
    <s v="."/>
    <s v="."/>
    <s v="."/>
    <s v="."/>
    <s v="."/>
    <s v="."/>
    <x v="23"/>
    <s v="."/>
    <s v="."/>
    <s v="."/>
    <s v="."/>
  </r>
  <r>
    <x v="0"/>
    <x v="1"/>
    <x v="23"/>
    <n v="641.57100000000003"/>
    <n v="0.11611105799999999"/>
    <n v="7.7648999999999999E-3"/>
    <n v="6.1999999999999998E-3"/>
    <n v="0.38400000000000001"/>
    <n v="0.19"/>
    <n v="0.62"/>
    <n v="0.621"/>
    <n v="0.224"/>
    <x v="214"/>
    <n v="5.0921478550800003"/>
    <s v="."/>
    <n v="3.8904514499428046E-5"/>
    <s v="."/>
  </r>
  <r>
    <x v="1"/>
    <x v="1"/>
    <x v="23"/>
    <n v="731.81000000000006"/>
    <n v="5.4892970999999999E-2"/>
    <n v="7.7648999999999999E-3"/>
    <n v="9.7000000000000003E-3"/>
    <n v="0.47699999999999998"/>
    <n v="0.157"/>
    <n v="0.61899999999999999"/>
    <n v="0.60299999999999998"/>
    <n v="0.218"/>
    <x v="215"/>
    <n v="4.7537392874400002"/>
    <s v="."/>
    <n v="4.265795188015923E-5"/>
    <s v="."/>
  </r>
  <r>
    <x v="2"/>
    <x v="1"/>
    <x v="23"/>
    <n v="656.90800000000013"/>
    <n v="8.7873933000000001E-2"/>
    <n v="4.6589400000000003E-3"/>
    <n v="6.3E-3"/>
    <n v="0.46899999999999997"/>
    <n v="0.159"/>
    <n v="0.65800000000000003"/>
    <n v="0.60399999999999998"/>
    <n v="0.218"/>
    <x v="216"/>
    <n v="5.0661164267999999"/>
    <s v="."/>
    <n v="3.8904514499428046E-5"/>
    <s v="."/>
  </r>
  <r>
    <x v="3"/>
    <x v="1"/>
    <x v="23"/>
    <n v="1155.749"/>
    <n v="5.6248352999999994E-2"/>
    <n v="6.2119200000000001E-3"/>
    <n v="7.7000000000000002E-3"/>
    <n v="0.46200000000000002"/>
    <n v="0.14099999999999999"/>
    <n v="0.56499999999999995"/>
    <n v="0.53"/>
    <n v="0.188"/>
    <x v="217"/>
    <n v="4.18204907406"/>
    <s v="."/>
    <n v="4.4668359215096341E-5"/>
    <s v="."/>
  </r>
  <r>
    <x v="4"/>
    <x v="1"/>
    <x v="23"/>
    <n v="1012.529"/>
    <n v="0.13237564199999999"/>
    <n v="3.88245E-3"/>
    <n v="2.2000000000000001E-3"/>
    <n v="0.40500000000000003"/>
    <n v="0.17899999999999999"/>
    <n v="0.60699999999999998"/>
    <n v="0.54600000000000004"/>
    <n v="0.19900000000000001"/>
    <x v="218"/>
    <n v="4.4393597305200005"/>
    <s v="."/>
    <n v="3.5481338923357479E-5"/>
    <s v="."/>
  </r>
  <r>
    <x v="5"/>
    <x v="1"/>
    <x v="23"/>
    <n v="1333.1879999999999"/>
    <n v="8.0193434999999993E-2"/>
    <n v="3.88245E-3"/>
    <n v="5.0000000000000001E-4"/>
    <n v="0.37"/>
    <n v="0.13700000000000001"/>
    <n v="0.58599999999999997"/>
    <n v="0.53200000000000003"/>
    <n v="0.188"/>
    <x v="219"/>
    <n v="4.2180925901400004"/>
    <s v="."/>
    <n v="3.8904514499428046E-5"/>
    <s v="."/>
  </r>
  <r>
    <x v="6"/>
    <x v="1"/>
    <x v="23"/>
    <n v="988.1429999999998"/>
    <n v="9.6006224999999987E-2"/>
    <n v="4.6589400000000003E-3"/>
    <n v="5.0000000000000001E-4"/>
    <n v="0.36199999999999999"/>
    <n v="0.16"/>
    <n v="0.54300000000000004"/>
    <n v="0.502"/>
    <n v="0.184"/>
    <x v="220"/>
    <n v="4.1460055579799997"/>
    <s v="."/>
    <n v="3.4673685045253161E-5"/>
    <s v="."/>
  </r>
  <r>
    <x v="7"/>
    <x v="1"/>
    <x v="23"/>
    <n v="1025.78"/>
    <n v="5.1730412999999996E-2"/>
    <n v="3.88245E-3"/>
    <n v="5.9999999999999995E-4"/>
    <n v="0.29899999999999999"/>
    <n v="0.13500000000000001"/>
    <n v="0.58899999999999997"/>
    <n v="0.53200000000000003"/>
    <n v="0.19400000000000001"/>
    <x v="221"/>
    <n v="4.7517368698800002"/>
    <s v="."/>
    <n v="2.8840315031266029E-5"/>
    <s v="."/>
  </r>
  <r>
    <x v="8"/>
    <x v="1"/>
    <x v="23"/>
    <n v="1030.52"/>
    <n v="2.6881742999999996E-2"/>
    <n v="3.88245E-3"/>
    <n v="8.9999999999999998E-4"/>
    <n v="0.246"/>
    <n v="0.10299999999999999"/>
    <n v="0.503"/>
    <n v="0.47399999999999998"/>
    <n v="0.17299999999999999"/>
    <x v="222"/>
    <n v="4.5104455539000003"/>
    <s v="."/>
    <n v="3.4673685045253161E-5"/>
    <s v="."/>
  </r>
  <r>
    <x v="9"/>
    <x v="1"/>
    <x v="23"/>
    <n v="986.03499999999997"/>
    <n v="1.6716377999999997E-2"/>
    <n v="3.88245E-3"/>
    <n v="5.0000000000000001E-4"/>
    <n v="0.30299999999999999"/>
    <n v="0.13800000000000001"/>
    <n v="0.54400000000000004"/>
    <n v="0.48899999999999999"/>
    <n v="0.17699999999999999"/>
    <x v="223"/>
    <n v="4.7507356611000002"/>
    <s v="."/>
    <n v="2.754228703338164E-5"/>
    <s v="."/>
  </r>
  <r>
    <x v="3"/>
    <x v="2"/>
    <x v="24"/>
    <n v="3028.91"/>
    <n v="3.9336262880045957E-2"/>
    <s v="."/>
    <s v="."/>
    <n v="1.4992720153454544"/>
    <n v="0.37713566926716213"/>
    <n v="2.5912589017171195"/>
    <n v="1.9219719304964491"/>
    <n v="0.47405172157640868"/>
    <x v="224"/>
    <n v="5.1263655902618437"/>
    <s v="."/>
    <s v="."/>
    <n v="0.3812328527424057"/>
  </r>
  <r>
    <x v="4"/>
    <x v="2"/>
    <x v="24"/>
    <n v="2650.3"/>
    <n v="5.4671923933139646E-2"/>
    <n v="1.0856620005282421E-2"/>
    <s v="."/>
    <n v="1.7247745538240953"/>
    <n v="0.39324982077500659"/>
    <n v="2.7651133833905592"/>
    <n v="2.2440252046938083"/>
    <n v="0.52477078066633964"/>
    <x v="225"/>
    <n v="5.2566124589669094"/>
    <s v="."/>
    <s v="."/>
    <n v="0.26878164736067611"/>
  </r>
  <r>
    <x v="5"/>
    <x v="2"/>
    <x v="24"/>
    <n v="2617.84"/>
    <n v="0.1090234697307704"/>
    <n v="3.1948820401552419E-2"/>
    <s v="."/>
    <n v="1.7202120832442014"/>
    <n v="0.39426397335207647"/>
    <n v="2.6547802768694799"/>
    <n v="3.0062265073495702"/>
    <n v="0.59955917855942298"/>
    <x v="226"/>
    <n v="5.1729670262506486"/>
    <s v="."/>
    <s v="."/>
    <n v="0.37330814717477001"/>
  </r>
  <r>
    <x v="6"/>
    <x v="2"/>
    <x v="24"/>
    <n v="1886.8"/>
    <n v="0.13108331566673734"/>
    <n v="3.8277241891032439E-2"/>
    <s v="."/>
    <n v="1.597933008267967"/>
    <n v="0.36408045367818531"/>
    <n v="2.6591477634089467"/>
    <n v="3.6197265210939156"/>
    <n v="0.63797434810260767"/>
    <x v="227"/>
    <n v="3.3445993216027139"/>
    <s v="."/>
    <s v="."/>
    <n v="0.48237969048123808"/>
  </r>
  <r>
    <x v="7"/>
    <x v="2"/>
    <x v="24"/>
    <n v="1987.78"/>
    <n v="0.16968829548541589"/>
    <n v="2.053823863807866E-2"/>
    <s v="."/>
    <n v="1.6090261497751259"/>
    <n v="0.39184718630834403"/>
    <n v="2.778999688094256"/>
    <n v="3.7294569821610035"/>
    <n v="0.68821499361096294"/>
    <x v="228"/>
    <s v="."/>
    <s v="."/>
    <s v="."/>
    <n v="0.44608055217378184"/>
  </r>
  <r>
    <x v="8"/>
    <x v="2"/>
    <x v="24"/>
    <n v="1745.8"/>
    <n v="0.1921955550463971"/>
    <n v="3.8965001718409907E-2"/>
    <s v="."/>
    <n v="1.6090560201626762"/>
    <n v="0.40530874097834801"/>
    <n v="3.0283594913506704"/>
    <n v="3.1646580364302901"/>
    <n v="0.63070798487799284"/>
    <x v="229"/>
    <s v="."/>
    <s v="."/>
    <s v="."/>
    <n v="0.3455808225455379"/>
  </r>
  <r>
    <x v="9"/>
    <x v="2"/>
    <x v="24"/>
    <n v="2488.2800000000002"/>
    <n v="0.18950680791550792"/>
    <n v="1.9196071181699807E-2"/>
    <s v="."/>
    <n v="1.6360578391499347"/>
    <n v="0.36709413731573615"/>
    <n v="2.7076896490748625"/>
    <n v="4.3597183596701337"/>
    <n v="0.77596572732972169"/>
    <x v="230"/>
    <s v="."/>
    <s v="."/>
    <s v="."/>
    <n v="0.40671467841239733"/>
  </r>
  <r>
    <x v="3"/>
    <x v="2"/>
    <x v="25"/>
    <n v="2747.02"/>
    <n v="5.9071648550065164E-2"/>
    <s v="."/>
    <s v="."/>
    <n v="1.3928613552140137"/>
    <n v="0.32716907776426818"/>
    <n v="2.4711214334078382"/>
    <n v="2.1389203573326734"/>
    <n v="0.37630996498023311"/>
    <x v="231"/>
    <n v="4.9755735305895117"/>
    <s v="."/>
    <s v="."/>
    <n v="0.87764850638146052"/>
  </r>
  <r>
    <x v="4"/>
    <x v="2"/>
    <x v="25"/>
    <n v="2992.99"/>
    <n v="7.2064724573085784E-2"/>
    <n v="9.740366656754618E-3"/>
    <s v="."/>
    <n v="1.4846908943898911"/>
    <n v="0.36306035102021728"/>
    <n v="2.6632588147638319"/>
    <n v="2.4789037049906621"/>
    <n v="0.41993992629444138"/>
    <x v="232"/>
    <n v="5.1375380472370438"/>
    <s v="."/>
    <s v="."/>
    <n v="0.47453015212212546"/>
  </r>
  <r>
    <x v="5"/>
    <x v="2"/>
    <x v="25"/>
    <n v="2049.15"/>
    <n v="0.1043398482297538"/>
    <n v="1.8938930776175488E-2"/>
    <s v="."/>
    <n v="1.4045492033282092"/>
    <n v="0.36758329063270134"/>
    <n v="2.5645160188370788"/>
    <n v="3.4491140228875388"/>
    <n v="0.49247639265061122"/>
    <x v="233"/>
    <n v="5.2489080838396411"/>
    <s v="."/>
    <s v="."/>
    <n v="0.50752751140716879"/>
  </r>
  <r>
    <x v="6"/>
    <x v="2"/>
    <x v="25"/>
    <n v="2176.8200000000002"/>
    <n v="0.13015086226697659"/>
    <n v="3.5081306676711901E-2"/>
    <s v="."/>
    <n v="1.4133065664593303"/>
    <n v="0.36698009022335332"/>
    <n v="2.6943688499738148"/>
    <n v="4.3724097536773829"/>
    <n v="0.54860117051478752"/>
    <x v="234"/>
    <n v="3.0886522542056758"/>
    <s v="."/>
    <s v="."/>
    <n v="0.57375805073455777"/>
  </r>
  <r>
    <x v="7"/>
    <x v="2"/>
    <x v="25"/>
    <n v="2331.7600000000002"/>
    <n v="0.11385477064534941"/>
    <n v="1.9428152983154354E-2"/>
    <s v="."/>
    <n v="1.3151113322125774"/>
    <n v="0.3629643702610903"/>
    <n v="2.6047337633375642"/>
    <n v="4.2098342024908222"/>
    <n v="0.54957714344529451"/>
    <x v="235"/>
    <s v="."/>
    <s v="."/>
    <s v="."/>
    <n v="0.42957765807801823"/>
  </r>
  <r>
    <x v="8"/>
    <x v="2"/>
    <x v="25"/>
    <n v="1835.67"/>
    <n v="0.10434773134604804"/>
    <n v="1.6735698682225016E-2"/>
    <s v="."/>
    <n v="1.1943742611689463"/>
    <n v="0.3133356758022956"/>
    <n v="2.5518971274793403"/>
    <n v="3.7168886564578596"/>
    <n v="0.47126253629464987"/>
    <x v="236"/>
    <s v="."/>
    <s v="."/>
    <s v="."/>
    <n v="0.39393632842504372"/>
  </r>
  <r>
    <x v="9"/>
    <x v="2"/>
    <x v="25"/>
    <n v="3951.34"/>
    <n v="7.1298344359128796E-2"/>
    <n v="1.1167287553083258E-2"/>
    <s v="."/>
    <n v="1.3483514453324694"/>
    <n v="0.35396624942424593"/>
    <n v="2.642698426356628"/>
    <n v="5.2428011763098086"/>
    <n v="0.607726998942131"/>
    <x v="237"/>
    <s v="."/>
    <s v="."/>
    <s v="."/>
    <n v="0.51113698137846908"/>
  </r>
  <r>
    <x v="3"/>
    <x v="2"/>
    <x v="26"/>
    <n v="3987.91"/>
    <n v="0.60450210762028223"/>
    <s v="."/>
    <s v="."/>
    <n v="1.6014177852559361"/>
    <n v="0.3566153699556911"/>
    <n v="2.8445977968409517"/>
    <n v="2.9221572201980486"/>
    <n v="0.52072388795133295"/>
    <x v="238"/>
    <n v="4.9668874172185431"/>
    <s v="."/>
    <s v="."/>
    <n v="0.79885453784062332"/>
  </r>
  <r>
    <x v="4"/>
    <x v="2"/>
    <x v="26"/>
    <n v="2962.97"/>
    <n v="0.53603647691336731"/>
    <n v="1.8051110878611665E-2"/>
    <s v="."/>
    <n v="1.688913488830464"/>
    <n v="0.37187349180045698"/>
    <n v="2.8608592054593878"/>
    <n v="3.1284521949260373"/>
    <n v="0.54572270390857824"/>
    <x v="239"/>
    <n v="4.9006908608592052"/>
    <s v="."/>
    <s v="."/>
    <n v="0.50960353969159322"/>
  </r>
  <r>
    <x v="5"/>
    <x v="2"/>
    <x v="26"/>
    <n v="3100.53"/>
    <n v="0.41663522043005546"/>
    <n v="2.1102005141056531E-2"/>
    <s v="."/>
    <n v="1.5261745572531147"/>
    <n v="0.34993694626402583"/>
    <n v="2.757770445697993"/>
    <n v="4.0142491767536512"/>
    <n v="0.61158253588902534"/>
    <x v="240"/>
    <n v="4.9932430906973968"/>
    <s v="."/>
    <s v="."/>
    <n v="0.6075187145423524"/>
  </r>
  <r>
    <x v="6"/>
    <x v="2"/>
    <x v="26"/>
    <n v="2908.52"/>
    <n v="0.3699716694401276"/>
    <n v="1.725410174246696E-2"/>
    <s v="."/>
    <n v="1.4855046552886004"/>
    <n v="0.35972934688432606"/>
    <n v="2.8650585177341052"/>
    <n v="4.8384401688831433"/>
    <n v="0.659510678970748"/>
    <x v="241"/>
    <n v="3.6494505796762615"/>
    <s v="."/>
    <s v="."/>
    <n v="0.65664324123609263"/>
  </r>
  <r>
    <x v="7"/>
    <x v="2"/>
    <x v="26"/>
    <n v="2084.34"/>
    <n v="0.34651784257846607"/>
    <n v="1.0665822274676875E-2"/>
    <s v="."/>
    <n v="1.3445934924244605"/>
    <n v="0.39092278610975173"/>
    <n v="2.8006995020006329"/>
    <n v="4.9610428241073912"/>
    <n v="0.67453486475335112"/>
    <x v="242"/>
    <s v="."/>
    <s v="."/>
    <s v="."/>
    <n v="0.48399493364806123"/>
  </r>
  <r>
    <x v="8"/>
    <x v="2"/>
    <x v="25"/>
    <n v="2278.3000000000002"/>
    <n v="0.33555370232190662"/>
    <n v="2.8024448053373126E-2"/>
    <s v="."/>
    <n v="1.3701795198174076"/>
    <n v="0.35333977088179785"/>
    <n v="2.999284554272923"/>
    <n v="4.2422156871351451"/>
    <n v="0.62227977000395029"/>
    <x v="243"/>
    <s v="."/>
    <s v="."/>
    <s v="."/>
    <n v="0.42732256507044719"/>
  </r>
  <r>
    <x v="9"/>
    <x v="2"/>
    <x v="25"/>
    <n v="3523.25"/>
    <n v="0.29290569786418791"/>
    <n v="3.2008514865536082E-2"/>
    <s v="."/>
    <n v="1.3550727311431208"/>
    <n v="0.35400837295111048"/>
    <n v="2.8165614134676789"/>
    <n v="5.6225360107854963"/>
    <n v="0.70653232101043073"/>
    <x v="244"/>
    <s v="."/>
    <s v="."/>
    <s v="."/>
    <n v="0.50123323635847583"/>
  </r>
  <r>
    <x v="3"/>
    <x v="2"/>
    <x v="27"/>
    <n v="2235.9"/>
    <n v="3.1847712330605127E-2"/>
    <s v="."/>
    <s v="."/>
    <n v="1.9065557493626728"/>
    <n v="0.36146585267677445"/>
    <n v="2.9211409275906792"/>
    <n v="3.2813207209624764"/>
    <n v="0.6664676416655485"/>
    <x v="245"/>
    <n v="3.0117178764703247"/>
    <s v="."/>
    <s v="."/>
    <n v="0.60965383067221246"/>
  </r>
  <r>
    <x v="4"/>
    <x v="2"/>
    <x v="27"/>
    <n v="1789.25"/>
    <n v="5.5912812630990641E-2"/>
    <n v="8.243845186530669E-3"/>
    <s v="."/>
    <n v="2.2114422243956966"/>
    <n v="0.38717579991616602"/>
    <n v="3.2222556937264217"/>
    <n v="3.8386877183177304"/>
    <n v="0.789441944949001"/>
    <x v="246"/>
    <n v="2.8085901914209863"/>
    <s v="."/>
    <s v="."/>
    <n v="0.47916534860975268"/>
  </r>
  <r>
    <x v="5"/>
    <x v="2"/>
    <x v="27"/>
    <n v="1604.09"/>
    <n v="0.44662207232761258"/>
    <n v="7.1253919667849065E-3"/>
    <s v="."/>
    <n v="2.3162098136638218"/>
    <n v="0.53289989963156692"/>
    <n v="3.1520432145328505"/>
    <n v="4.8793552730831813"/>
    <n v="0.9100144006882408"/>
    <x v="247"/>
    <n v="3.1348428080718662"/>
    <s v="."/>
    <s v="."/>
    <n v="1.1608824941243947"/>
  </r>
  <r>
    <x v="6"/>
    <x v="2"/>
    <x v="27"/>
    <n v="1157.99"/>
    <n v="1.149690411834299"/>
    <n v="1.3464477240736104E-2"/>
    <s v="."/>
    <n v="2.2825283465314898"/>
    <n v="0.51392334994257294"/>
    <n v="3.3847433915664209"/>
    <n v="5.9259656819143514"/>
    <n v="1.0215649530652251"/>
    <x v="248"/>
    <n v="2.3890620817105499"/>
    <s v="."/>
    <s v="."/>
    <n v="0.94777243326799021"/>
  </r>
  <r>
    <x v="7"/>
    <x v="2"/>
    <x v="27"/>
    <n v="1290.8599999999999"/>
    <n v="1.8275103419425811"/>
    <n v="2.090452876376989E-2"/>
    <s v="."/>
    <n v="2.0343708845265951"/>
    <n v="0.51076925460545686"/>
    <n v="3.5124568117379114"/>
    <n v="6.0591318965650807"/>
    <n v="1.0842329919588491"/>
    <x v="249"/>
    <s v="."/>
    <s v="."/>
    <s v="."/>
    <n v="1.0049153277659855"/>
  </r>
  <r>
    <x v="8"/>
    <x v="2"/>
    <x v="27"/>
    <n v="986.84500000000003"/>
    <n v="1.8037280423977422"/>
    <n v="2.0070649392761781E-2"/>
    <s v="."/>
    <n v="1.921966468898358"/>
    <n v="0.41956203861801999"/>
    <n v="3.6332716890697117"/>
    <n v="5.3675977483799384"/>
    <n v="1.0106607420618234"/>
    <x v="250"/>
    <s v="."/>
    <s v="."/>
    <s v="."/>
    <n v="0.59364317598001715"/>
  </r>
  <r>
    <x v="9"/>
    <x v="2"/>
    <x v="27"/>
    <n v="1729.67"/>
    <n v="1.8164505368075992"/>
    <n v="3.3581931813582933E-2"/>
    <s v="."/>
    <n v="1.9074910242994327"/>
    <n v="0.43744841501558096"/>
    <n v="3.4709777009487355"/>
    <n v="7.026739204588158"/>
    <n v="1.1395728665005462"/>
    <x v="251"/>
    <s v="."/>
    <s v="."/>
    <s v="."/>
    <n v="0.78787861268334414"/>
  </r>
  <r>
    <x v="3"/>
    <x v="2"/>
    <x v="28"/>
    <n v="2547.8200000000002"/>
    <n v="0.15036894286095562"/>
    <s v="."/>
    <s v="."/>
    <n v="1.7276514824438145"/>
    <n v="0.3500979661043559"/>
    <n v="2.4594932138063128"/>
    <n v="3.4302701917717888"/>
    <n v="0.45131210211082418"/>
    <x v="252"/>
    <n v="4.5035756058120269"/>
    <s v="."/>
    <s v="."/>
    <n v="0.54011743372765741"/>
  </r>
  <r>
    <x v="4"/>
    <x v="2"/>
    <x v="28"/>
    <n v="2148.3200000000002"/>
    <n v="0.16398581216950919"/>
    <n v="1.1453465964102181E-2"/>
    <s v="."/>
    <n v="2.0841741453787144"/>
    <n v="0.37767888396514487"/>
    <n v="2.7649912489759441"/>
    <n v="4.0069161018842623"/>
    <n v="0.51676333134728525"/>
    <x v="253"/>
    <n v="4.6069719594846203"/>
    <s v="."/>
    <s v="."/>
    <n v="0.44677622514336784"/>
  </r>
  <r>
    <x v="5"/>
    <x v="2"/>
    <x v="28"/>
    <n v="2152.98"/>
    <n v="0.210896060344267"/>
    <n v="1.3806254586665923E-2"/>
    <s v="."/>
    <n v="2.0252645170879435"/>
    <n v="0.38801804940129497"/>
    <n v="2.7424969112578839"/>
    <n v="5.0563637377030908"/>
    <n v="0.58130823323950986"/>
    <x v="254"/>
    <n v="4.6331178180939911"/>
    <s v="."/>
    <s v="."/>
    <n v="0.42564269059628979"/>
  </r>
  <r>
    <x v="6"/>
    <x v="2"/>
    <x v="28"/>
    <n v="1413.03"/>
    <n v="0.26114873711103087"/>
    <n v="1.5153259308011863E-2"/>
    <s v="."/>
    <n v="1.8900702745164648"/>
    <n v="0.39619484370466301"/>
    <n v="2.6664593108426571"/>
    <n v="5.7681606193782162"/>
    <n v="0.59615054174362891"/>
    <x v="255"/>
    <n v="2.4970665874043725"/>
    <s v="."/>
    <s v="."/>
    <n v="0.93012957969752941"/>
  </r>
  <r>
    <x v="7"/>
    <x v="2"/>
    <x v="28"/>
    <n v="1511.7"/>
    <n v="0.25216180459085796"/>
    <n v="2.3525309254481708E-2"/>
    <s v="."/>
    <n v="1.8534755573195738"/>
    <n v="0.38989164516769198"/>
    <n v="2.8167956605146522"/>
    <n v="5.8476410663491434"/>
    <n v="0.6445529536283654"/>
    <x v="256"/>
    <s v="."/>
    <s v="."/>
    <s v="."/>
    <n v="0.49249765165045972"/>
  </r>
  <r>
    <x v="8"/>
    <x v="2"/>
    <x v="28"/>
    <n v="1218.18"/>
    <n v="0.26414897634175571"/>
    <n v="2.4302484033558256E-2"/>
    <s v="."/>
    <n v="1.9743116780771313"/>
    <n v="0.38140012149271862"/>
    <n v="3.0854496051486642"/>
    <n v="5.1505442545436635"/>
    <n v="0.61005754486200725"/>
    <x v="257"/>
    <s v="."/>
    <s v="."/>
    <s v="."/>
    <n v="0.42629783775796676"/>
  </r>
  <r>
    <x v="9"/>
    <x v="2"/>
    <x v="28"/>
    <n v="2140.69"/>
    <n v="0.28055299926659161"/>
    <n v="3.3884387744138572E-2"/>
    <s v="."/>
    <n v="2.0870172701325274"/>
    <n v="0.38689880365676488"/>
    <n v="2.810100014481312"/>
    <n v="7.0551410993651569"/>
    <n v="0.69344510414866234"/>
    <x v="258"/>
    <s v="."/>
    <s v="."/>
    <s v="."/>
    <n v="0.44817245841294157"/>
  </r>
  <r>
    <x v="10"/>
    <x v="3"/>
    <x v="29"/>
    <m/>
    <m/>
    <m/>
    <m/>
    <m/>
    <m/>
    <m/>
    <m/>
    <m/>
    <x v="25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Q35:AE46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0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_S" fld="12" subtotal="stdDev" baseField="0" baseItem="5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3"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26:O32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5">
    <i>
      <x v="24"/>
    </i>
    <i>
      <x v="25"/>
    </i>
    <i>
      <x v="26"/>
    </i>
    <i>
      <x v="27"/>
    </i>
    <i>
      <x v="28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2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_S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3">
    <format dxfId="11">
      <pivotArea outline="0" collapsedLevelsAreSubtotals="1" fieldPosition="0"/>
    </format>
    <format dxfId="10">
      <pivotArea field="0" type="button" dataOnly="0" labelOnly="1" outline="0"/>
    </format>
    <format dxfId="9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47:O53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5">
    <i>
      <x v="24"/>
    </i>
    <i>
      <x v="25"/>
    </i>
    <i>
      <x v="26"/>
    </i>
    <i>
      <x v="27"/>
    </i>
    <i>
      <x v="28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2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_S" fld="12" subtotal="stdDev" baseField="0" baseItem="5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3">
    <format dxfId="14">
      <pivotArea outline="0" collapsedLevelsAreSubtotals="1" fieldPosition="0"/>
    </format>
    <format dxfId="13">
      <pivotArea field="0" type="button" dataOnly="0" labelOnly="1" outline="0"/>
    </format>
    <format dxfId="12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Q47:AE63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0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_S" fld="12" subtotal="stdDev" baseField="0" baseItem="5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3">
    <format dxfId="17">
      <pivotArea outline="0" collapsedLevelsAreSubtotals="1" fieldPosition="0"/>
    </format>
    <format dxfId="16">
      <pivotArea field="0" type="button" dataOnly="0" labelOnly="1" outline="0"/>
    </format>
    <format dxfId="15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35:O43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7"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2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_S" fld="12" subtotal="stdDev" baseField="0" baseItem="5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3">
    <format dxfId="23">
      <pivotArea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20:O28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7"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2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_S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3">
    <format dxfId="26">
      <pivotArea outline="0" collapsedLevelsAreSubtotals="1" fieldPosition="0"/>
    </format>
    <format dxfId="25">
      <pivotArea field="0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G35:AU46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1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_S" fld="12" subtotal="stdDev" baseField="0" baseItem="5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3">
    <format dxfId="29">
      <pivotArea outline="0" collapsedLevelsAreSubtotals="1" fieldPosition="0"/>
    </format>
    <format dxfId="28">
      <pivotArea field="0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G20:AU31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1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_S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3">
    <format dxfId="32">
      <pivotArea outline="0" collapsedLevelsAreSubtotals="1" fieldPosition="0"/>
    </format>
    <format dxfId="31">
      <pivotArea field="0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Q20:AE31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0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_S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3">
    <format dxfId="35">
      <pivotArea outline="0" collapsedLevelsAreSubtotals="1" fieldPosition="0"/>
    </format>
    <format dxfId="34">
      <pivotArea field="0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Q26:AE42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0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_S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3">
    <format dxfId="2">
      <pivotArea outline="0" collapsedLevelsAreSubtotals="1" fieldPosition="0"/>
    </format>
    <format dxfId="1">
      <pivotArea field="0" type="button" dataOnly="0" labelOnly="1" outline="0"/>
    </format>
    <format dxfId="0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G26:AU36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9"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1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_S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3">
    <format dxfId="5">
      <pivotArea outline="0" collapsedLevelsAreSubtotals="1" fieldPosition="0"/>
    </format>
    <format dxfId="4">
      <pivotArea field="0" type="button" dataOnly="0" labelOnly="1" outline="0"/>
    </format>
    <format dxfId="3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G47:AU57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9"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1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_S" fld="12" subtotal="stdDev" baseField="0" baseItem="5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3">
    <format dxfId="8">
      <pivotArea outline="0" collapsedLevelsAreSubtotals="1" fieldPosition="0"/>
    </format>
    <format dxfId="7">
      <pivotArea field="0" type="button" dataOnly="0" labelOnly="1" outline="0"/>
    </format>
    <format dxfId="6">
      <pivotArea dataOnly="0" labelOnly="1" outline="0" fieldPosition="0">
        <references count="1">
          <reference field="4294967294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6" Type="http://schemas.openxmlformats.org/officeDocument/2006/relationships/pivotTable" Target="../pivotTables/pivotTable12.xml"/><Relationship Id="rId5" Type="http://schemas.openxmlformats.org/officeDocument/2006/relationships/pivotTable" Target="../pivotTables/pivotTable11.xml"/><Relationship Id="rId4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0"/>
  <sheetViews>
    <sheetView topLeftCell="A28" workbookViewId="0">
      <selection activeCell="B41" sqref="B41"/>
    </sheetView>
  </sheetViews>
  <sheetFormatPr defaultColWidth="11.42578125" defaultRowHeight="12.75"/>
  <cols>
    <col min="1" max="1" width="18.7109375" bestFit="1" customWidth="1"/>
    <col min="2" max="2" width="69.140625" style="4" customWidth="1"/>
  </cols>
  <sheetData>
    <row r="1" spans="1:2">
      <c r="A1" s="2" t="s">
        <v>47</v>
      </c>
      <c r="B1" s="4" t="s">
        <v>48</v>
      </c>
    </row>
    <row r="2" spans="1:2">
      <c r="A2" s="2" t="s">
        <v>44</v>
      </c>
      <c r="B2" s="5">
        <v>40940</v>
      </c>
    </row>
    <row r="3" spans="1:2">
      <c r="A3" s="2"/>
    </row>
    <row r="4" spans="1:2">
      <c r="A4" s="2" t="s">
        <v>45</v>
      </c>
      <c r="B4" s="4" t="s">
        <v>49</v>
      </c>
    </row>
    <row r="5" spans="1:2">
      <c r="A5" s="2" t="s">
        <v>46</v>
      </c>
      <c r="B5" s="4" t="s">
        <v>50</v>
      </c>
    </row>
    <row r="6" spans="1:2">
      <c r="A6" s="2" t="s">
        <v>44</v>
      </c>
      <c r="B6" s="5">
        <v>40947</v>
      </c>
    </row>
    <row r="7" spans="1:2">
      <c r="A7" s="2"/>
    </row>
    <row r="8" spans="1:2">
      <c r="A8" s="2" t="s">
        <v>45</v>
      </c>
      <c r="B8" s="4" t="s">
        <v>51</v>
      </c>
    </row>
    <row r="9" spans="1:2" ht="25.5">
      <c r="A9" s="2" t="s">
        <v>46</v>
      </c>
      <c r="B9" s="4" t="s">
        <v>53</v>
      </c>
    </row>
    <row r="10" spans="1:2">
      <c r="A10" s="2" t="s">
        <v>44</v>
      </c>
      <c r="B10" s="5">
        <v>40952</v>
      </c>
    </row>
    <row r="11" spans="1:2">
      <c r="A11" s="2"/>
    </row>
    <row r="12" spans="1:2">
      <c r="A12" s="2" t="s">
        <v>45</v>
      </c>
      <c r="B12" s="4" t="s">
        <v>51</v>
      </c>
    </row>
    <row r="13" spans="1:2" ht="38.25">
      <c r="A13" s="2" t="s">
        <v>46</v>
      </c>
      <c r="B13" s="7" t="s">
        <v>87</v>
      </c>
    </row>
    <row r="14" spans="1:2">
      <c r="A14" s="2" t="s">
        <v>44</v>
      </c>
      <c r="B14" s="6">
        <v>41016</v>
      </c>
    </row>
    <row r="15" spans="1:2">
      <c r="A15" s="2"/>
    </row>
    <row r="16" spans="1:2">
      <c r="A16" s="2" t="s">
        <v>45</v>
      </c>
      <c r="B16" s="7" t="s">
        <v>48</v>
      </c>
    </row>
    <row r="17" spans="1:2" ht="38.25">
      <c r="A17" s="2" t="s">
        <v>46</v>
      </c>
      <c r="B17" s="7" t="s">
        <v>88</v>
      </c>
    </row>
    <row r="18" spans="1:2">
      <c r="A18" s="2" t="s">
        <v>44</v>
      </c>
      <c r="B18" s="6">
        <v>41021</v>
      </c>
    </row>
    <row r="19" spans="1:2">
      <c r="A19" s="2"/>
    </row>
    <row r="20" spans="1:2">
      <c r="A20" s="2" t="s">
        <v>45</v>
      </c>
      <c r="B20" s="4" t="s">
        <v>48</v>
      </c>
    </row>
    <row r="21" spans="1:2" ht="51">
      <c r="A21" s="2" t="s">
        <v>46</v>
      </c>
      <c r="B21" s="7" t="s">
        <v>23</v>
      </c>
    </row>
    <row r="22" spans="1:2">
      <c r="A22" s="2" t="s">
        <v>44</v>
      </c>
      <c r="B22" s="6">
        <v>41022</v>
      </c>
    </row>
    <row r="23" spans="1:2">
      <c r="A23" s="2"/>
    </row>
    <row r="24" spans="1:2">
      <c r="A24" s="2" t="s">
        <v>45</v>
      </c>
      <c r="B24" s="7" t="s">
        <v>26</v>
      </c>
    </row>
    <row r="25" spans="1:2">
      <c r="A25" s="2" t="s">
        <v>46</v>
      </c>
      <c r="B25" s="7" t="s">
        <v>6</v>
      </c>
    </row>
    <row r="26" spans="1:2">
      <c r="A26" s="2" t="s">
        <v>44</v>
      </c>
      <c r="B26" s="6">
        <v>41052</v>
      </c>
    </row>
    <row r="27" spans="1:2">
      <c r="A27" s="2"/>
    </row>
    <row r="28" spans="1:2">
      <c r="A28" s="2" t="s">
        <v>45</v>
      </c>
      <c r="B28" s="4" t="s">
        <v>7</v>
      </c>
    </row>
    <row r="29" spans="1:2">
      <c r="A29" s="2" t="s">
        <v>46</v>
      </c>
      <c r="B29" s="4" t="s">
        <v>8</v>
      </c>
    </row>
    <row r="30" spans="1:2">
      <c r="A30" s="2" t="s">
        <v>44</v>
      </c>
      <c r="B30" s="6">
        <v>41054</v>
      </c>
    </row>
    <row r="33" spans="1:2">
      <c r="A33" s="2" t="s">
        <v>45</v>
      </c>
      <c r="B33" s="7" t="s">
        <v>104</v>
      </c>
    </row>
    <row r="34" spans="1:2" ht="38.25">
      <c r="A34" s="2" t="s">
        <v>46</v>
      </c>
      <c r="B34" s="7" t="s">
        <v>105</v>
      </c>
    </row>
    <row r="35" spans="1:2">
      <c r="A35" s="2" t="s">
        <v>44</v>
      </c>
      <c r="B35" s="6">
        <v>41238</v>
      </c>
    </row>
    <row r="38" spans="1:2">
      <c r="A38" s="2" t="s">
        <v>45</v>
      </c>
      <c r="B38" s="7" t="s">
        <v>51</v>
      </c>
    </row>
    <row r="39" spans="1:2" ht="25.5">
      <c r="A39" s="2" t="s">
        <v>46</v>
      </c>
      <c r="B39" s="7" t="s">
        <v>135</v>
      </c>
    </row>
    <row r="40" spans="1:2">
      <c r="A40" s="2" t="s">
        <v>44</v>
      </c>
      <c r="B40" s="6">
        <v>41249</v>
      </c>
    </row>
  </sheetData>
  <phoneticPr fontId="6" type="noConversion"/>
  <pageMargins left="0.75" right="0.75" top="1" bottom="1" header="0.5" footer="0.5"/>
  <headerFooter alignWithMargins="0"/>
  <legacyDrawing r:id="rId1"/>
  <oleObjects>
    <oleObject progId="Equation.3" shapeId="1025" r:id="rId2"/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X27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W222" sqref="W222"/>
    </sheetView>
  </sheetViews>
  <sheetFormatPr defaultColWidth="8.85546875" defaultRowHeight="12.75"/>
  <cols>
    <col min="1" max="1" width="5" style="1" bestFit="1" customWidth="1"/>
    <col min="2" max="2" width="5.42578125" style="1" bestFit="1" customWidth="1"/>
    <col min="3" max="3" width="10.28515625" style="1" bestFit="1" customWidth="1"/>
    <col min="4" max="4" width="12" style="1" customWidth="1"/>
    <col min="5" max="17" width="12.85546875" style="1" customWidth="1"/>
    <col min="18" max="19" width="8.7109375" style="1" customWidth="1"/>
    <col min="20" max="20" width="11.85546875" style="1" customWidth="1"/>
    <col min="21" max="31" width="8.7109375" style="1" customWidth="1"/>
    <col min="32" max="32" width="8.7109375" customWidth="1"/>
    <col min="33" max="33" width="8.85546875" customWidth="1"/>
    <col min="34" max="34" width="5" customWidth="1"/>
    <col min="35" max="35" width="4.85546875" customWidth="1"/>
    <col min="36" max="36" width="9.42578125" customWidth="1"/>
    <col min="37" max="37" width="6.42578125" customWidth="1"/>
    <col min="38" max="38" width="7.42578125" customWidth="1"/>
    <col min="39" max="39" width="6.85546875" customWidth="1"/>
    <col min="40" max="40" width="4.7109375" customWidth="1"/>
    <col min="41" max="42" width="6.42578125" customWidth="1"/>
    <col min="43" max="44" width="7.42578125" customWidth="1"/>
    <col min="45" max="45" width="6.42578125" customWidth="1"/>
    <col min="46" max="47" width="7.42578125" customWidth="1"/>
    <col min="48" max="48" width="6" customWidth="1"/>
    <col min="49" max="49" width="5.42578125" customWidth="1"/>
    <col min="50" max="50" width="5" customWidth="1"/>
  </cols>
  <sheetData>
    <row r="1" spans="1:50">
      <c r="A1" s="1" t="s">
        <v>27</v>
      </c>
      <c r="B1" s="1" t="s">
        <v>28</v>
      </c>
      <c r="C1" s="1" t="s">
        <v>42</v>
      </c>
      <c r="D1" s="13" t="s">
        <v>21</v>
      </c>
      <c r="E1" s="8" t="s">
        <v>29</v>
      </c>
      <c r="F1" s="8" t="s">
        <v>30</v>
      </c>
      <c r="G1" s="8" t="s">
        <v>31</v>
      </c>
      <c r="H1" s="8" t="s">
        <v>32</v>
      </c>
      <c r="I1" s="8" t="s">
        <v>33</v>
      </c>
      <c r="J1" s="8" t="s">
        <v>34</v>
      </c>
      <c r="K1" s="8" t="s">
        <v>35</v>
      </c>
      <c r="L1" s="8" t="s">
        <v>36</v>
      </c>
      <c r="M1" s="18" t="s">
        <v>5</v>
      </c>
      <c r="N1" s="8" t="s">
        <v>38</v>
      </c>
      <c r="O1" s="8" t="s">
        <v>39</v>
      </c>
      <c r="P1" s="8" t="s">
        <v>40</v>
      </c>
      <c r="Q1" s="8" t="s">
        <v>80</v>
      </c>
      <c r="R1" s="15" t="s">
        <v>19</v>
      </c>
      <c r="S1" s="12" t="s">
        <v>20</v>
      </c>
      <c r="T1" s="8" t="s">
        <v>29</v>
      </c>
      <c r="U1" s="8" t="s">
        <v>30</v>
      </c>
      <c r="V1" s="8" t="s">
        <v>31</v>
      </c>
      <c r="W1" s="8" t="s">
        <v>32</v>
      </c>
      <c r="X1" s="8" t="s">
        <v>33</v>
      </c>
      <c r="Y1" s="8" t="s">
        <v>34</v>
      </c>
      <c r="Z1" s="8" t="s">
        <v>35</v>
      </c>
      <c r="AA1" s="8" t="s">
        <v>36</v>
      </c>
      <c r="AB1" s="8" t="s">
        <v>37</v>
      </c>
      <c r="AC1" s="8" t="s">
        <v>38</v>
      </c>
      <c r="AD1" s="8" t="s">
        <v>39</v>
      </c>
      <c r="AE1" s="8" t="s">
        <v>40</v>
      </c>
      <c r="AF1" s="8" t="s">
        <v>80</v>
      </c>
      <c r="AH1" s="1" t="s">
        <v>27</v>
      </c>
      <c r="AI1" s="1" t="s">
        <v>28</v>
      </c>
      <c r="AJ1" s="1" t="s">
        <v>42</v>
      </c>
      <c r="AK1" s="1" t="s">
        <v>43</v>
      </c>
      <c r="AL1" s="1" t="s">
        <v>29</v>
      </c>
      <c r="AM1" s="1" t="s">
        <v>30</v>
      </c>
      <c r="AN1" s="1" t="s">
        <v>31</v>
      </c>
      <c r="AO1" s="1" t="s">
        <v>32</v>
      </c>
      <c r="AP1" s="1" t="s">
        <v>33</v>
      </c>
      <c r="AQ1" s="1" t="s">
        <v>34</v>
      </c>
      <c r="AR1" s="1" t="s">
        <v>35</v>
      </c>
      <c r="AS1" s="1" t="s">
        <v>36</v>
      </c>
      <c r="AT1" s="1" t="s">
        <v>37</v>
      </c>
      <c r="AU1" s="1" t="s">
        <v>38</v>
      </c>
      <c r="AV1" s="1" t="s">
        <v>39</v>
      </c>
      <c r="AW1" s="1" t="s">
        <v>40</v>
      </c>
      <c r="AX1" t="s">
        <v>80</v>
      </c>
    </row>
    <row r="2" spans="1:50">
      <c r="A2" s="1">
        <v>2000</v>
      </c>
      <c r="B2" s="1" t="s">
        <v>54</v>
      </c>
      <c r="C2" s="1" t="s">
        <v>55</v>
      </c>
      <c r="D2" s="10">
        <v>210.34978512396694</v>
      </c>
      <c r="E2" s="10">
        <f t="shared" ref="E2:E65" si="0">IF(T2=".",".",(100*T2/$D2))</f>
        <v>2.6783958902927684E-2</v>
      </c>
      <c r="F2" s="10">
        <f t="shared" ref="F2:F65" si="1">IF(U2=".",".",(100*U2/$D2))</f>
        <v>4.1359680947012931E-3</v>
      </c>
      <c r="G2" s="10">
        <f t="shared" ref="G2:G65" si="2">IF(V2=".",".",(100*V2/$D2))</f>
        <v>4.5971047673289082E-3</v>
      </c>
      <c r="H2" s="10">
        <f t="shared" ref="H2:H65" si="3">IF(W2=".",".",(100*W2/$D2))</f>
        <v>0.78930434800374227</v>
      </c>
      <c r="I2" s="10">
        <f t="shared" ref="I2:I65" si="4">IF(X2=".",".",(100*X2/$D2))</f>
        <v>0.49738106429888296</v>
      </c>
      <c r="J2" s="10">
        <f t="shared" ref="J2:J65" si="5">IF(Y2=".",".",(100*Y2/$D2))</f>
        <v>1.1405906588333545</v>
      </c>
      <c r="K2" s="10">
        <f t="shared" ref="K2:K65" si="6">IF(Z2=".",".",(100*Z2/$D2))</f>
        <v>0.67432918895736205</v>
      </c>
      <c r="L2" s="10">
        <f t="shared" ref="L2:L65" si="7">IF(AA2=".",".",(100*AA2/$D2))</f>
        <v>0.36679856817790008</v>
      </c>
      <c r="M2" s="10">
        <f t="shared" ref="M2:M65" si="8">IF(AB2=".",".",(100*AB2/$D2))</f>
        <v>0.50311437179567575</v>
      </c>
      <c r="N2" s="10">
        <f t="shared" ref="N2:N65" si="9">IF(AC2=".",".",(100*AC2/$D2))</f>
        <v>9.3896221421666652</v>
      </c>
      <c r="O2" s="10">
        <f t="shared" ref="O2:O65" si="10">IF(AD2=".",".",(100*AD2/$D2))</f>
        <v>4.0214873502317516</v>
      </c>
      <c r="P2" s="10" t="str">
        <f t="shared" ref="P2:P65" si="11">IF(AE2=".",".",(100*AE2/$D2))</f>
        <v>.</v>
      </c>
      <c r="Q2" s="10" t="str">
        <f t="shared" ref="Q2:Q65" si="12">IF(AF2=".",".",(100*AF2/$D2))</f>
        <v>.</v>
      </c>
      <c r="R2" s="14"/>
      <c r="S2" s="14"/>
      <c r="T2" s="10">
        <v>5.6339999999999994E-2</v>
      </c>
      <c r="U2" s="10">
        <v>8.6999999999999994E-3</v>
      </c>
      <c r="V2" s="10">
        <v>9.669999999999998E-3</v>
      </c>
      <c r="W2" s="10">
        <v>1.6603000000000001</v>
      </c>
      <c r="X2" s="10">
        <v>1.0462400000000001</v>
      </c>
      <c r="Y2" s="10">
        <v>2.3992300000000002</v>
      </c>
      <c r="Z2" s="10">
        <v>1.41845</v>
      </c>
      <c r="AA2" s="10">
        <v>0.77156000000000013</v>
      </c>
      <c r="AB2" s="10">
        <v>1.0583</v>
      </c>
      <c r="AC2" s="10">
        <v>19.751049999999999</v>
      </c>
      <c r="AD2" s="10">
        <v>8.4591900000000013</v>
      </c>
      <c r="AE2" s="10" t="s">
        <v>41</v>
      </c>
      <c r="AF2" s="10" t="s">
        <v>41</v>
      </c>
      <c r="AH2" s="1">
        <v>1997</v>
      </c>
      <c r="AI2" s="1" t="s">
        <v>70</v>
      </c>
      <c r="AJ2" s="1" t="s">
        <v>71</v>
      </c>
      <c r="AK2" s="10">
        <v>705.5</v>
      </c>
      <c r="AL2" s="10">
        <v>0.71960228212438127</v>
      </c>
      <c r="AM2" s="10">
        <v>6.5384216983476198E-2</v>
      </c>
      <c r="AN2" s="10" t="s">
        <v>41</v>
      </c>
      <c r="AO2" s="10">
        <v>2.6160450399999999</v>
      </c>
      <c r="AP2" s="10">
        <v>1.1668756</v>
      </c>
      <c r="AQ2" s="10">
        <v>4.9393531100000008</v>
      </c>
      <c r="AR2" s="10">
        <v>5.2649338399999994</v>
      </c>
      <c r="AS2" s="10">
        <v>1.3666536199999999</v>
      </c>
      <c r="AT2" s="10">
        <v>10.058542404397169</v>
      </c>
      <c r="AU2" s="10">
        <v>27.368693140000001</v>
      </c>
      <c r="AV2" s="10" t="s">
        <v>41</v>
      </c>
      <c r="AW2" s="10">
        <v>7.2628067235762678E-2</v>
      </c>
      <c r="AX2" s="9" t="s">
        <v>41</v>
      </c>
    </row>
    <row r="3" spans="1:50">
      <c r="A3" s="1">
        <v>2001</v>
      </c>
      <c r="B3" s="1" t="s">
        <v>54</v>
      </c>
      <c r="C3" s="1" t="s">
        <v>55</v>
      </c>
      <c r="D3" s="10">
        <v>237.0260826446281</v>
      </c>
      <c r="E3" s="10">
        <f t="shared" si="0"/>
        <v>2.526304250227927E-2</v>
      </c>
      <c r="F3" s="10">
        <f t="shared" si="1"/>
        <v>7.1089222806179977E-3</v>
      </c>
      <c r="G3" s="10">
        <f t="shared" si="2"/>
        <v>5.8812092932827844E-3</v>
      </c>
      <c r="H3" s="10">
        <f t="shared" si="3"/>
        <v>0.7947479783582766</v>
      </c>
      <c r="I3" s="10">
        <f t="shared" si="4"/>
        <v>0.53433781880405395</v>
      </c>
      <c r="J3" s="10">
        <f t="shared" si="5"/>
        <v>1.2059263554912325</v>
      </c>
      <c r="K3" s="10">
        <f t="shared" si="6"/>
        <v>0.73942073397369235</v>
      </c>
      <c r="L3" s="10">
        <f t="shared" si="7"/>
        <v>0.39426462673355056</v>
      </c>
      <c r="M3" s="10">
        <f t="shared" si="8"/>
        <v>0.51178333897486472</v>
      </c>
      <c r="N3" s="10">
        <f t="shared" si="9"/>
        <v>9.1103053972230814</v>
      </c>
      <c r="O3" s="10">
        <f t="shared" si="10"/>
        <v>4.164107126892894</v>
      </c>
      <c r="P3" s="10" t="str">
        <f t="shared" si="11"/>
        <v>.</v>
      </c>
      <c r="Q3" s="10" t="str">
        <f t="shared" si="12"/>
        <v>.</v>
      </c>
      <c r="R3" s="10"/>
      <c r="S3" s="10"/>
      <c r="T3" s="10">
        <v>5.9879999999999989E-2</v>
      </c>
      <c r="U3" s="10">
        <v>1.6849999999999997E-2</v>
      </c>
      <c r="V3" s="10">
        <v>1.3940000000000001E-2</v>
      </c>
      <c r="W3" s="10">
        <v>1.8837599999999997</v>
      </c>
      <c r="X3" s="10">
        <v>1.2665200000000001</v>
      </c>
      <c r="Y3" s="10">
        <v>2.8583600000000007</v>
      </c>
      <c r="Z3" s="10">
        <v>1.7526199999999998</v>
      </c>
      <c r="AA3" s="10">
        <v>0.93451000000000006</v>
      </c>
      <c r="AB3" s="10">
        <v>1.21306</v>
      </c>
      <c r="AC3" s="10">
        <v>21.593799999999995</v>
      </c>
      <c r="AD3" s="10">
        <v>9.8700200000000002</v>
      </c>
      <c r="AE3" s="10" t="s">
        <v>41</v>
      </c>
      <c r="AF3" s="10" t="s">
        <v>41</v>
      </c>
      <c r="AH3" s="1">
        <v>1997</v>
      </c>
      <c r="AI3" s="1" t="s">
        <v>70</v>
      </c>
      <c r="AJ3" s="1" t="s">
        <v>72</v>
      </c>
      <c r="AK3" s="10">
        <v>738.93000000000006</v>
      </c>
      <c r="AL3" s="10">
        <v>0.79792079750669953</v>
      </c>
      <c r="AM3" s="10">
        <v>7.5055138837122629E-2</v>
      </c>
      <c r="AN3" s="10" t="s">
        <v>41</v>
      </c>
      <c r="AO3" s="10">
        <v>2.6071357000000002</v>
      </c>
      <c r="AP3" s="10">
        <v>1.2407933100000001</v>
      </c>
      <c r="AQ3" s="10">
        <v>4.888899470000001</v>
      </c>
      <c r="AR3" s="10">
        <v>7.9001309900000001</v>
      </c>
      <c r="AS3" s="10">
        <v>1.4577402100000001</v>
      </c>
      <c r="AT3" s="10">
        <v>10.138257132693735</v>
      </c>
      <c r="AU3" s="10">
        <v>33.432213470000001</v>
      </c>
      <c r="AV3" s="10" t="s">
        <v>41</v>
      </c>
      <c r="AW3" s="10">
        <v>3.6308053543516058E-2</v>
      </c>
      <c r="AX3" s="9" t="s">
        <v>41</v>
      </c>
    </row>
    <row r="4" spans="1:50">
      <c r="A4" s="1">
        <v>2002</v>
      </c>
      <c r="B4" s="1" t="s">
        <v>54</v>
      </c>
      <c r="C4" s="1" t="s">
        <v>55</v>
      </c>
      <c r="D4" s="10">
        <v>582.09872727272727</v>
      </c>
      <c r="E4" s="10">
        <f t="shared" si="0"/>
        <v>2.3808676004039298E-2</v>
      </c>
      <c r="F4" s="10">
        <f t="shared" si="1"/>
        <v>5.1795337435730209E-3</v>
      </c>
      <c r="G4" s="10">
        <f t="shared" si="2"/>
        <v>4.0457054613978324E-3</v>
      </c>
      <c r="H4" s="10">
        <f t="shared" si="3"/>
        <v>0.81916516504697889</v>
      </c>
      <c r="I4" s="10">
        <f t="shared" si="4"/>
        <v>0.51289065928522592</v>
      </c>
      <c r="J4" s="10">
        <f t="shared" si="5"/>
        <v>1.1559241903044877</v>
      </c>
      <c r="K4" s="10">
        <f t="shared" si="6"/>
        <v>0.734999030155147</v>
      </c>
      <c r="L4" s="10">
        <f t="shared" si="7"/>
        <v>0.39919516932928906</v>
      </c>
      <c r="M4" s="10">
        <f t="shared" si="8"/>
        <v>0.50728679889665707</v>
      </c>
      <c r="N4" s="10">
        <f t="shared" si="9"/>
        <v>9.2397882833371288</v>
      </c>
      <c r="O4" s="10">
        <f t="shared" si="10"/>
        <v>4.2123318349933143</v>
      </c>
      <c r="P4" s="10" t="str">
        <f t="shared" si="11"/>
        <v>.</v>
      </c>
      <c r="Q4" s="10" t="str">
        <f t="shared" si="12"/>
        <v>.</v>
      </c>
      <c r="R4" s="10"/>
      <c r="S4" s="10"/>
      <c r="T4" s="10">
        <v>0.13858999999999999</v>
      </c>
      <c r="U4" s="10">
        <v>3.015E-2</v>
      </c>
      <c r="V4" s="10">
        <v>2.3550000000000001E-2</v>
      </c>
      <c r="W4" s="10">
        <v>4.7683499999999999</v>
      </c>
      <c r="X4" s="10">
        <v>2.9855299999999998</v>
      </c>
      <c r="Y4" s="10">
        <v>6.7286200000000012</v>
      </c>
      <c r="Z4" s="10">
        <v>4.2784199999999997</v>
      </c>
      <c r="AA4" s="10">
        <v>2.3237100000000002</v>
      </c>
      <c r="AB4" s="10">
        <v>2.9529099999999997</v>
      </c>
      <c r="AC4" s="10">
        <v>53.784690000000005</v>
      </c>
      <c r="AD4" s="10">
        <v>24.519929999999999</v>
      </c>
      <c r="AE4" s="10" t="s">
        <v>41</v>
      </c>
      <c r="AF4" s="10" t="s">
        <v>41</v>
      </c>
      <c r="AH4" s="1">
        <v>1997</v>
      </c>
      <c r="AI4" s="1" t="s">
        <v>70</v>
      </c>
      <c r="AJ4" s="1" t="s">
        <v>73</v>
      </c>
      <c r="AK4" s="10">
        <v>705.47900000000004</v>
      </c>
      <c r="AL4" s="10">
        <v>0.40740406248858579</v>
      </c>
      <c r="AM4" s="10">
        <v>8.0438144489998753E-2</v>
      </c>
      <c r="AN4" s="10" t="s">
        <v>41</v>
      </c>
      <c r="AO4" s="10">
        <v>2.6372749899999999</v>
      </c>
      <c r="AP4" s="10">
        <v>0.96398680000000014</v>
      </c>
      <c r="AQ4" s="10">
        <v>6.3288312300000005</v>
      </c>
      <c r="AR4" s="10">
        <v>6.15118528</v>
      </c>
      <c r="AS4" s="10">
        <v>1.6756557700000001</v>
      </c>
      <c r="AT4" s="10">
        <v>10.157599611265297</v>
      </c>
      <c r="AU4" s="10">
        <v>34.906635430000001</v>
      </c>
      <c r="AV4" s="10" t="s">
        <v>41</v>
      </c>
      <c r="AW4" s="10">
        <v>3.9865430614270017E-2</v>
      </c>
      <c r="AX4" s="9" t="s">
        <v>41</v>
      </c>
    </row>
    <row r="5" spans="1:50">
      <c r="A5" s="1">
        <v>2003</v>
      </c>
      <c r="B5" s="1" t="s">
        <v>54</v>
      </c>
      <c r="C5" s="1" t="s">
        <v>55</v>
      </c>
      <c r="D5" s="10">
        <v>659.60546280991741</v>
      </c>
      <c r="E5" s="10">
        <f t="shared" si="0"/>
        <v>3.0566757155269662E-2</v>
      </c>
      <c r="F5" s="10">
        <f t="shared" si="1"/>
        <v>4.0645509340977073E-3</v>
      </c>
      <c r="G5" s="10">
        <f t="shared" si="2"/>
        <v>5.4047460201634943E-3</v>
      </c>
      <c r="H5" s="10">
        <f t="shared" si="3"/>
        <v>0.85473670517866918</v>
      </c>
      <c r="I5" s="10">
        <f t="shared" si="4"/>
        <v>0.52299445570148673</v>
      </c>
      <c r="J5" s="10">
        <f t="shared" si="5"/>
        <v>1.1863106722411987</v>
      </c>
      <c r="K5" s="10">
        <f t="shared" si="6"/>
        <v>0.73456941659627961</v>
      </c>
      <c r="L5" s="10">
        <f t="shared" si="7"/>
        <v>0.39771198813676012</v>
      </c>
      <c r="M5" s="10">
        <f t="shared" si="8"/>
        <v>0.4264412832509531</v>
      </c>
      <c r="N5" s="10">
        <f t="shared" si="9"/>
        <v>9.2893924405925556</v>
      </c>
      <c r="O5" s="10">
        <f t="shared" si="10"/>
        <v>4.572832048950473</v>
      </c>
      <c r="P5" s="10" t="str">
        <f t="shared" si="11"/>
        <v>.</v>
      </c>
      <c r="Q5" s="10" t="str">
        <f t="shared" si="12"/>
        <v>.</v>
      </c>
      <c r="R5" s="10"/>
      <c r="S5" s="10"/>
      <c r="T5" s="10">
        <v>0.20161999999999999</v>
      </c>
      <c r="U5" s="10">
        <v>2.6810000000000004E-2</v>
      </c>
      <c r="V5" s="10">
        <v>3.5650000000000008E-2</v>
      </c>
      <c r="W5" s="10">
        <v>5.6378899999999996</v>
      </c>
      <c r="X5" s="10">
        <v>3.4497</v>
      </c>
      <c r="Y5" s="10">
        <v>7.8249700000000004</v>
      </c>
      <c r="Z5" s="10">
        <v>4.8452600000000006</v>
      </c>
      <c r="AA5" s="10">
        <v>2.6233300000000002</v>
      </c>
      <c r="AB5" s="10">
        <v>2.8128299999999999</v>
      </c>
      <c r="AC5" s="10">
        <v>61.273340000000005</v>
      </c>
      <c r="AD5" s="10">
        <v>30.162649999999999</v>
      </c>
      <c r="AE5" s="10" t="s">
        <v>41</v>
      </c>
      <c r="AF5" s="10" t="s">
        <v>41</v>
      </c>
      <c r="AH5">
        <v>1997</v>
      </c>
      <c r="AI5" t="s">
        <v>70</v>
      </c>
      <c r="AJ5" t="s">
        <v>74</v>
      </c>
      <c r="AK5" s="9">
        <v>701.28300000000002</v>
      </c>
      <c r="AL5" s="9">
        <v>2.8425723306889132</v>
      </c>
      <c r="AM5" s="9">
        <v>6.9098560380171453E-2</v>
      </c>
      <c r="AN5" s="10" t="s">
        <v>41</v>
      </c>
      <c r="AO5" s="9">
        <v>2.8120539499999997</v>
      </c>
      <c r="AP5" s="9">
        <v>2.0719645000000004</v>
      </c>
      <c r="AQ5" s="9">
        <v>6.355608329999999</v>
      </c>
      <c r="AR5" s="9">
        <v>11.21233443</v>
      </c>
      <c r="AS5" s="9">
        <v>2.203363</v>
      </c>
      <c r="AT5" s="9">
        <v>9.9404193810376409</v>
      </c>
      <c r="AU5" s="9">
        <v>40.691019289999993</v>
      </c>
      <c r="AV5" s="10" t="s">
        <v>41</v>
      </c>
      <c r="AW5" s="9">
        <v>1.1457000584847716E-2</v>
      </c>
      <c r="AX5" s="9" t="s">
        <v>41</v>
      </c>
    </row>
    <row r="6" spans="1:50">
      <c r="A6" s="1">
        <v>2004</v>
      </c>
      <c r="B6" s="1" t="s">
        <v>54</v>
      </c>
      <c r="C6" s="1" t="s">
        <v>55</v>
      </c>
      <c r="D6" s="10">
        <v>1112.9797190082645</v>
      </c>
      <c r="E6" s="10">
        <f t="shared" si="0"/>
        <v>4.8355777810539208E-2</v>
      </c>
      <c r="F6" s="10">
        <f t="shared" si="1"/>
        <v>7.166348014954956E-3</v>
      </c>
      <c r="G6" s="10">
        <f t="shared" si="2"/>
        <v>4.088124807929419E-3</v>
      </c>
      <c r="H6" s="10">
        <f t="shared" si="3"/>
        <v>0.85241804841275381</v>
      </c>
      <c r="I6" s="10">
        <f t="shared" si="4"/>
        <v>0.53228553034900439</v>
      </c>
      <c r="J6" s="10">
        <f t="shared" si="5"/>
        <v>1.2085700907457519</v>
      </c>
      <c r="K6" s="10">
        <f t="shared" si="6"/>
        <v>0.73171234488052039</v>
      </c>
      <c r="L6" s="10">
        <f t="shared" si="7"/>
        <v>0.41052050832258458</v>
      </c>
      <c r="M6" s="10">
        <f t="shared" si="8"/>
        <v>0.41806691717133154</v>
      </c>
      <c r="N6" s="10">
        <f t="shared" si="9"/>
        <v>10.231900730542815</v>
      </c>
      <c r="O6" s="10">
        <f t="shared" si="10"/>
        <v>4.6856999376834771</v>
      </c>
      <c r="P6" s="10" t="str">
        <f t="shared" si="11"/>
        <v>.</v>
      </c>
      <c r="Q6" s="10" t="str">
        <f t="shared" si="12"/>
        <v>.</v>
      </c>
      <c r="R6" s="10"/>
      <c r="S6" s="10"/>
      <c r="T6" s="10">
        <v>0.53819000000000006</v>
      </c>
      <c r="U6" s="10">
        <v>7.9760000000000011E-2</v>
      </c>
      <c r="V6" s="10">
        <v>4.5499999999999999E-2</v>
      </c>
      <c r="W6" s="10">
        <v>9.4872399999999999</v>
      </c>
      <c r="X6" s="10">
        <v>5.9242299999999997</v>
      </c>
      <c r="Y6" s="10">
        <v>13.451139999999999</v>
      </c>
      <c r="Z6" s="10">
        <v>8.1438100000000002</v>
      </c>
      <c r="AA6" s="10">
        <v>4.5690100000000005</v>
      </c>
      <c r="AB6" s="10">
        <v>4.6529999999999996</v>
      </c>
      <c r="AC6" s="10">
        <v>113.87898</v>
      </c>
      <c r="AD6" s="10">
        <v>52.15088999999999</v>
      </c>
      <c r="AE6" s="10" t="s">
        <v>41</v>
      </c>
      <c r="AF6" s="10" t="s">
        <v>41</v>
      </c>
      <c r="AH6">
        <v>1997</v>
      </c>
      <c r="AI6" t="s">
        <v>70</v>
      </c>
      <c r="AJ6" t="s">
        <v>75</v>
      </c>
      <c r="AK6" s="9">
        <v>742.05100000000004</v>
      </c>
      <c r="AL6" s="9">
        <v>0.13052471382830741</v>
      </c>
      <c r="AM6" s="9">
        <v>7.0774498384892526E-2</v>
      </c>
      <c r="AN6" s="10" t="s">
        <v>41</v>
      </c>
      <c r="AO6" s="9">
        <v>2.5594950700000001</v>
      </c>
      <c r="AP6" s="9">
        <v>2.3625295299999998</v>
      </c>
      <c r="AQ6" s="9">
        <v>5.1695688300000002</v>
      </c>
      <c r="AR6" s="9">
        <v>8.3105540599999994</v>
      </c>
      <c r="AS6" s="9">
        <v>2.0936067700000001</v>
      </c>
      <c r="AT6" s="9">
        <v>11.052562794745926</v>
      </c>
      <c r="AU6" s="9">
        <v>37.937604749999998</v>
      </c>
      <c r="AV6" s="10" t="s">
        <v>41</v>
      </c>
      <c r="AW6" s="9">
        <v>2.4265944249054969E-2</v>
      </c>
      <c r="AX6" s="9" t="s">
        <v>41</v>
      </c>
    </row>
    <row r="7" spans="1:50">
      <c r="A7" s="1">
        <v>2005</v>
      </c>
      <c r="B7" s="1" t="s">
        <v>54</v>
      </c>
      <c r="C7" s="1" t="s">
        <v>55</v>
      </c>
      <c r="D7" s="10">
        <v>1233.6370661157025</v>
      </c>
      <c r="E7" s="10">
        <f t="shared" si="0"/>
        <v>7.4814548407338269E-2</v>
      </c>
      <c r="F7" s="10">
        <f t="shared" si="1"/>
        <v>7.9999217525735314E-3</v>
      </c>
      <c r="G7" s="10">
        <f t="shared" si="2"/>
        <v>5.3289579087464163E-3</v>
      </c>
      <c r="H7" s="10">
        <f t="shared" si="3"/>
        <v>0.84151654365307038</v>
      </c>
      <c r="I7" s="10">
        <f t="shared" si="4"/>
        <v>0.56045332860901098</v>
      </c>
      <c r="J7" s="10">
        <f t="shared" si="5"/>
        <v>1.2471066590469213</v>
      </c>
      <c r="K7" s="10">
        <f t="shared" si="6"/>
        <v>0.78630338423134161</v>
      </c>
      <c r="L7" s="10">
        <f t="shared" si="7"/>
        <v>0.43637388563153828</v>
      </c>
      <c r="M7" s="10">
        <f t="shared" si="8"/>
        <v>0.413843758446309</v>
      </c>
      <c r="N7" s="10">
        <f t="shared" si="9"/>
        <v>10.171612336122136</v>
      </c>
      <c r="O7" s="10">
        <f t="shared" si="10"/>
        <v>4.2838215105190027</v>
      </c>
      <c r="P7" s="10" t="str">
        <f t="shared" si="11"/>
        <v>.</v>
      </c>
      <c r="Q7" s="10" t="str">
        <f t="shared" si="12"/>
        <v>.</v>
      </c>
      <c r="R7" s="10"/>
      <c r="S7" s="10"/>
      <c r="T7" s="10">
        <v>0.92293999999999987</v>
      </c>
      <c r="U7" s="10">
        <v>9.869E-2</v>
      </c>
      <c r="V7" s="10">
        <v>6.5739999999999993E-2</v>
      </c>
      <c r="W7" s="10">
        <v>10.381260000000001</v>
      </c>
      <c r="X7" s="10">
        <v>6.9139599999999994</v>
      </c>
      <c r="Y7" s="10">
        <v>15.384769999999998</v>
      </c>
      <c r="Z7" s="10">
        <v>9.7001300000000015</v>
      </c>
      <c r="AA7" s="10">
        <v>5.3832699999999996</v>
      </c>
      <c r="AB7" s="10">
        <v>5.1053300000000013</v>
      </c>
      <c r="AC7" s="10">
        <v>125.48078</v>
      </c>
      <c r="AD7" s="10">
        <v>52.846809999999998</v>
      </c>
      <c r="AE7" s="10" t="s">
        <v>41</v>
      </c>
      <c r="AF7" s="10" t="s">
        <v>41</v>
      </c>
      <c r="AH7">
        <v>1997</v>
      </c>
      <c r="AI7" t="s">
        <v>70</v>
      </c>
      <c r="AJ7" t="s">
        <v>76</v>
      </c>
      <c r="AK7" s="9">
        <v>771.59799999999996</v>
      </c>
      <c r="AL7" s="9">
        <v>0.3557333950026404</v>
      </c>
      <c r="AM7" s="9">
        <v>8.6300184805565894E-2</v>
      </c>
      <c r="AN7" s="10" t="s">
        <v>41</v>
      </c>
      <c r="AO7" s="9">
        <v>2.72357461</v>
      </c>
      <c r="AP7" s="9">
        <v>1.5093905899999998</v>
      </c>
      <c r="AQ7" s="9">
        <v>5.3229513500000003</v>
      </c>
      <c r="AR7" s="9">
        <v>5.5833484899999997</v>
      </c>
      <c r="AS7" s="9">
        <v>1.6996615099999999</v>
      </c>
      <c r="AT7" s="9">
        <v>10.669164328524483</v>
      </c>
      <c r="AU7" s="9">
        <v>29.521889719999997</v>
      </c>
      <c r="AV7" s="10" t="s">
        <v>41</v>
      </c>
      <c r="AW7" s="9">
        <v>7.2931598856395927E-2</v>
      </c>
      <c r="AX7" s="9" t="s">
        <v>41</v>
      </c>
    </row>
    <row r="8" spans="1:50">
      <c r="A8" s="1">
        <v>2006</v>
      </c>
      <c r="B8" s="1" t="s">
        <v>54</v>
      </c>
      <c r="C8" s="1" t="s">
        <v>55</v>
      </c>
      <c r="D8" s="10">
        <v>413.81323140495869</v>
      </c>
      <c r="E8" s="10">
        <f t="shared" si="0"/>
        <v>7.1957583132135655E-2</v>
      </c>
      <c r="F8" s="10">
        <f t="shared" si="1"/>
        <v>6.7590878873151567E-3</v>
      </c>
      <c r="G8" s="10">
        <f t="shared" si="2"/>
        <v>1.5731734768116435E-3</v>
      </c>
      <c r="H8" s="10">
        <f t="shared" si="3"/>
        <v>0.8542090324175271</v>
      </c>
      <c r="I8" s="10">
        <f t="shared" si="4"/>
        <v>0.52629056654516204</v>
      </c>
      <c r="J8" s="10">
        <f t="shared" si="5"/>
        <v>1.2452042634077682</v>
      </c>
      <c r="K8" s="10">
        <f t="shared" si="6"/>
        <v>0.76057500368324005</v>
      </c>
      <c r="L8" s="10">
        <f t="shared" si="7"/>
        <v>0.41622883689633533</v>
      </c>
      <c r="M8" s="10">
        <f t="shared" si="8"/>
        <v>0.41616600661922754</v>
      </c>
      <c r="N8" s="10">
        <f t="shared" si="9"/>
        <v>9.490892755327538</v>
      </c>
      <c r="O8" s="10">
        <f t="shared" si="10"/>
        <v>4.5439557203522227</v>
      </c>
      <c r="P8" s="10" t="str">
        <f t="shared" si="11"/>
        <v>.</v>
      </c>
      <c r="Q8" s="10" t="str">
        <f t="shared" si="12"/>
        <v>.</v>
      </c>
      <c r="R8" s="10"/>
      <c r="S8" s="10"/>
      <c r="T8" s="10">
        <v>0.29777000000000003</v>
      </c>
      <c r="U8" s="10">
        <v>2.7970000000000002E-2</v>
      </c>
      <c r="V8" s="10">
        <v>6.5100000000000002E-3</v>
      </c>
      <c r="W8" s="10">
        <v>3.5348299999999999</v>
      </c>
      <c r="X8" s="10">
        <v>2.1778599999999995</v>
      </c>
      <c r="Y8" s="10">
        <v>5.1528199999999993</v>
      </c>
      <c r="Z8" s="10">
        <v>3.1473599999999995</v>
      </c>
      <c r="AA8" s="10">
        <v>1.7224100000000002</v>
      </c>
      <c r="AB8" s="10">
        <v>1.7221499999999998</v>
      </c>
      <c r="AC8" s="10">
        <v>39.274570000000004</v>
      </c>
      <c r="AD8" s="10">
        <v>18.80349</v>
      </c>
      <c r="AE8" s="10" t="s">
        <v>41</v>
      </c>
      <c r="AF8" s="10" t="s">
        <v>41</v>
      </c>
      <c r="AH8">
        <v>1997</v>
      </c>
      <c r="AI8" t="s">
        <v>70</v>
      </c>
      <c r="AJ8" t="s">
        <v>77</v>
      </c>
      <c r="AK8" s="9">
        <v>839.70899999999995</v>
      </c>
      <c r="AL8" s="9">
        <v>0.89389300834256913</v>
      </c>
      <c r="AM8" s="9">
        <v>8.0254666728786186E-2</v>
      </c>
      <c r="AN8" s="10" t="s">
        <v>41</v>
      </c>
      <c r="AO8" s="9">
        <v>2.6052753499999999</v>
      </c>
      <c r="AP8" s="9">
        <v>1.4085667399999999</v>
      </c>
      <c r="AQ8" s="9">
        <v>5.6096510200000012</v>
      </c>
      <c r="AR8" s="9">
        <v>7.9698929299999994</v>
      </c>
      <c r="AS8" s="9">
        <v>2.43765593</v>
      </c>
      <c r="AT8" s="9">
        <v>10.944628140438189</v>
      </c>
      <c r="AU8" s="9">
        <v>37.561367480000001</v>
      </c>
      <c r="AV8" s="10" t="s">
        <v>41</v>
      </c>
      <c r="AW8" s="9">
        <v>3.730794858852568E-2</v>
      </c>
      <c r="AX8" s="9" t="s">
        <v>41</v>
      </c>
    </row>
    <row r="9" spans="1:50">
      <c r="A9" s="1">
        <v>2007</v>
      </c>
      <c r="B9" s="1" t="s">
        <v>54</v>
      </c>
      <c r="C9" s="1" t="s">
        <v>55</v>
      </c>
      <c r="D9" s="10">
        <v>320.4461900826447</v>
      </c>
      <c r="E9" s="10">
        <f t="shared" si="0"/>
        <v>4.413533515986709E-2</v>
      </c>
      <c r="F9" s="10">
        <f t="shared" si="1"/>
        <v>3.7759849779706684E-3</v>
      </c>
      <c r="G9" s="10">
        <f t="shared" si="2"/>
        <v>3.3578180465259834E-3</v>
      </c>
      <c r="H9" s="10">
        <f t="shared" si="3"/>
        <v>0.86449147648956082</v>
      </c>
      <c r="I9" s="10">
        <f t="shared" si="4"/>
        <v>0.57502009917009045</v>
      </c>
      <c r="J9" s="10">
        <f t="shared" si="5"/>
        <v>1.2817034894191561</v>
      </c>
      <c r="K9" s="10">
        <f t="shared" si="6"/>
        <v>0.7360330916687472</v>
      </c>
      <c r="L9" s="10">
        <f t="shared" si="7"/>
        <v>0.41117979891106893</v>
      </c>
      <c r="M9" s="10">
        <f t="shared" si="8"/>
        <v>0.45048749046686942</v>
      </c>
      <c r="N9" s="10">
        <f t="shared" si="9"/>
        <v>9.6185727756821713</v>
      </c>
      <c r="O9" s="10">
        <f t="shared" si="10"/>
        <v>4.1638285655881315</v>
      </c>
      <c r="P9" s="10" t="str">
        <f t="shared" si="11"/>
        <v>.</v>
      </c>
      <c r="Q9" s="10" t="str">
        <f t="shared" si="12"/>
        <v>.</v>
      </c>
      <c r="R9" s="10"/>
      <c r="S9" s="10"/>
      <c r="T9" s="10">
        <v>0.14143</v>
      </c>
      <c r="U9" s="10">
        <v>1.2099999999999998E-2</v>
      </c>
      <c r="V9" s="10">
        <v>1.076E-2</v>
      </c>
      <c r="W9" s="10">
        <v>2.7702299999999997</v>
      </c>
      <c r="X9" s="10">
        <v>1.84263</v>
      </c>
      <c r="Y9" s="10">
        <v>4.1071699999999991</v>
      </c>
      <c r="Z9" s="10">
        <v>2.35859</v>
      </c>
      <c r="AA9" s="10">
        <v>1.3176100000000002</v>
      </c>
      <c r="AB9" s="10">
        <v>1.4435700000000002</v>
      </c>
      <c r="AC9" s="10">
        <v>30.822350000000007</v>
      </c>
      <c r="AD9" s="10">
        <v>13.342830000000001</v>
      </c>
      <c r="AE9" s="10" t="s">
        <v>41</v>
      </c>
      <c r="AF9" s="10" t="s">
        <v>41</v>
      </c>
      <c r="AH9">
        <v>1997</v>
      </c>
      <c r="AI9" t="s">
        <v>70</v>
      </c>
      <c r="AJ9" t="s">
        <v>78</v>
      </c>
      <c r="AK9" s="9">
        <v>822.50599999999997</v>
      </c>
      <c r="AL9" s="9">
        <v>0.85462365426527298</v>
      </c>
      <c r="AM9" s="9">
        <v>8.2134690644800598E-2</v>
      </c>
      <c r="AN9" s="10" t="s">
        <v>41</v>
      </c>
      <c r="AO9" s="9">
        <v>2.6237589400000001</v>
      </c>
      <c r="AP9" s="9">
        <v>1.3421748099999999</v>
      </c>
      <c r="AQ9" s="9">
        <v>5.6803541699999993</v>
      </c>
      <c r="AR9" s="9">
        <v>6.4850894100000005</v>
      </c>
      <c r="AS9" s="9">
        <v>2.3494674399999997</v>
      </c>
      <c r="AT9" s="9">
        <v>10.508185446799597</v>
      </c>
      <c r="AU9" s="9">
        <v>40.289510560000004</v>
      </c>
      <c r="AV9" s="10" t="s">
        <v>41</v>
      </c>
      <c r="AW9" s="9">
        <v>7.334789256878986E-2</v>
      </c>
      <c r="AX9" s="9" t="s">
        <v>41</v>
      </c>
    </row>
    <row r="10" spans="1:50">
      <c r="A10" s="1">
        <v>2008</v>
      </c>
      <c r="B10" s="1" t="s">
        <v>54</v>
      </c>
      <c r="C10" s="1" t="s">
        <v>55</v>
      </c>
      <c r="D10" s="10">
        <v>374.42223966942157</v>
      </c>
      <c r="E10" s="10">
        <f t="shared" si="0"/>
        <v>3.5558785214668251E-2</v>
      </c>
      <c r="F10" s="10">
        <f t="shared" si="1"/>
        <v>4.0622586984760713E-3</v>
      </c>
      <c r="G10" s="10">
        <f t="shared" si="2"/>
        <v>8.0203569175040373E-3</v>
      </c>
      <c r="H10" s="10">
        <f t="shared" si="3"/>
        <v>0.89397734572478815</v>
      </c>
      <c r="I10" s="10">
        <f t="shared" si="4"/>
        <v>0.56550059683138021</v>
      </c>
      <c r="J10" s="10">
        <f t="shared" si="5"/>
        <v>1.2855593204746014</v>
      </c>
      <c r="K10" s="10">
        <f t="shared" si="6"/>
        <v>0.6450898862558293</v>
      </c>
      <c r="L10" s="10">
        <f t="shared" si="7"/>
        <v>0.38797909047351858</v>
      </c>
      <c r="M10" s="10">
        <f t="shared" si="8"/>
        <v>0.48042018059294922</v>
      </c>
      <c r="N10" s="10">
        <f t="shared" si="9"/>
        <v>9.2675558029449689</v>
      </c>
      <c r="O10" s="10">
        <f t="shared" si="10"/>
        <v>3.8396463876432771</v>
      </c>
      <c r="P10" s="10" t="str">
        <f t="shared" si="11"/>
        <v>.</v>
      </c>
      <c r="Q10" s="10" t="str">
        <f t="shared" si="12"/>
        <v>.</v>
      </c>
      <c r="R10" s="10"/>
      <c r="S10" s="10"/>
      <c r="T10" s="10">
        <v>0.13314000000000001</v>
      </c>
      <c r="U10" s="10">
        <v>1.5210000000000001E-2</v>
      </c>
      <c r="V10" s="10">
        <v>3.0030000000000001E-2</v>
      </c>
      <c r="W10" s="10">
        <v>3.3472499999999998</v>
      </c>
      <c r="X10" s="10">
        <v>2.1173599999999997</v>
      </c>
      <c r="Y10" s="10">
        <v>4.8134199999999998</v>
      </c>
      <c r="Z10" s="10">
        <v>2.4153600000000002</v>
      </c>
      <c r="AA10" s="10">
        <v>1.4526799999999997</v>
      </c>
      <c r="AB10" s="10">
        <v>1.7988000000000002</v>
      </c>
      <c r="AC10" s="10">
        <v>34.69979</v>
      </c>
      <c r="AD10" s="10">
        <v>14.376489999999999</v>
      </c>
      <c r="AE10" s="10" t="s">
        <v>41</v>
      </c>
      <c r="AF10" s="10" t="s">
        <v>41</v>
      </c>
      <c r="AH10">
        <v>1997</v>
      </c>
      <c r="AI10" t="s">
        <v>70</v>
      </c>
      <c r="AJ10" t="s">
        <v>79</v>
      </c>
      <c r="AK10" s="9">
        <v>806.81</v>
      </c>
      <c r="AL10" s="9">
        <v>0.32765710988838975</v>
      </c>
      <c r="AM10" s="9">
        <v>7.6551714498695494E-2</v>
      </c>
      <c r="AN10" s="10" t="s">
        <v>41</v>
      </c>
      <c r="AO10" s="9">
        <v>2.5776371599999996</v>
      </c>
      <c r="AP10" s="9">
        <v>1.0271738400000001</v>
      </c>
      <c r="AQ10" s="9">
        <v>4.8973531599999998</v>
      </c>
      <c r="AR10" s="9">
        <v>4.8763831100000008</v>
      </c>
      <c r="AS10" s="9">
        <v>1.6410789700000001</v>
      </c>
      <c r="AT10" s="9">
        <v>11.17521586304064</v>
      </c>
      <c r="AU10" s="9">
        <v>39.998965229999996</v>
      </c>
      <c r="AV10" s="10" t="s">
        <v>41</v>
      </c>
      <c r="AW10" s="9">
        <v>0.30383172277723441</v>
      </c>
      <c r="AX10" s="9" t="s">
        <v>41</v>
      </c>
    </row>
    <row r="11" spans="1:50">
      <c r="A11" s="1">
        <v>2009</v>
      </c>
      <c r="B11" s="1" t="s">
        <v>54</v>
      </c>
      <c r="C11" s="1" t="s">
        <v>55</v>
      </c>
      <c r="D11" s="10">
        <v>1002.7605123966943</v>
      </c>
      <c r="E11" s="10">
        <f t="shared" si="0"/>
        <v>4.4659716299522319E-2</v>
      </c>
      <c r="F11" s="10">
        <f t="shared" si="1"/>
        <v>3.8812856628126944E-3</v>
      </c>
      <c r="G11" s="10">
        <f t="shared" si="2"/>
        <v>4.716978721763629E-3</v>
      </c>
      <c r="H11" s="10">
        <f t="shared" si="3"/>
        <v>0.92887383227105114</v>
      </c>
      <c r="I11" s="10">
        <f t="shared" si="4"/>
        <v>0.55080549460397832</v>
      </c>
      <c r="J11" s="10">
        <f t="shared" si="5"/>
        <v>1.2701756643326303</v>
      </c>
      <c r="K11" s="10">
        <f t="shared" si="6"/>
        <v>0.71771274506996896</v>
      </c>
      <c r="L11" s="10">
        <f t="shared" si="7"/>
        <v>0.41883978757417267</v>
      </c>
      <c r="M11" s="10">
        <f t="shared" si="8"/>
        <v>0.41973032922291154</v>
      </c>
      <c r="N11" s="10">
        <f t="shared" si="9"/>
        <v>9.2880183103136531</v>
      </c>
      <c r="O11" s="10">
        <f t="shared" si="10"/>
        <v>4.4120335267547635</v>
      </c>
      <c r="P11" s="10" t="str">
        <f t="shared" si="11"/>
        <v>.</v>
      </c>
      <c r="Q11" s="10" t="str">
        <f t="shared" si="12"/>
        <v>.</v>
      </c>
      <c r="R11" s="10"/>
      <c r="S11" s="10"/>
      <c r="T11" s="10">
        <v>0.44783000000000001</v>
      </c>
      <c r="U11" s="10">
        <v>3.8920000000000003E-2</v>
      </c>
      <c r="V11" s="10">
        <v>4.7300000000000002E-2</v>
      </c>
      <c r="W11" s="10">
        <v>9.3143800000000017</v>
      </c>
      <c r="X11" s="10">
        <v>5.5232599999999996</v>
      </c>
      <c r="Y11" s="10">
        <v>12.736819999999998</v>
      </c>
      <c r="Z11" s="10">
        <v>7.1969400000000006</v>
      </c>
      <c r="AA11" s="10">
        <v>4.1999599999999999</v>
      </c>
      <c r="AB11" s="10">
        <v>4.2088899999999994</v>
      </c>
      <c r="AC11" s="10">
        <v>93.136579999999981</v>
      </c>
      <c r="AD11" s="10">
        <v>44.242130000000003</v>
      </c>
      <c r="AE11" s="10" t="s">
        <v>41</v>
      </c>
      <c r="AF11" s="10" t="s">
        <v>41</v>
      </c>
      <c r="AH11" s="1">
        <v>1998</v>
      </c>
      <c r="AI11" s="1" t="s">
        <v>70</v>
      </c>
      <c r="AJ11" s="1" t="s">
        <v>71</v>
      </c>
      <c r="AK11" s="10">
        <v>950.29</v>
      </c>
      <c r="AL11" s="10">
        <v>4.9335576300757031</v>
      </c>
      <c r="AM11" s="10">
        <v>4.3844608025841718E-2</v>
      </c>
      <c r="AN11" s="10" t="s">
        <v>41</v>
      </c>
      <c r="AO11" s="10">
        <v>4.1649958299999996</v>
      </c>
      <c r="AP11" s="10">
        <v>1.9077234900000002</v>
      </c>
      <c r="AQ11" s="10">
        <v>7.1293775700000008</v>
      </c>
      <c r="AR11" s="10">
        <v>8.7298087400000011</v>
      </c>
      <c r="AS11" s="10">
        <v>2.1060072400000003</v>
      </c>
      <c r="AT11" s="10">
        <v>12.097219705130081</v>
      </c>
      <c r="AU11" s="10">
        <v>38.454924120000001</v>
      </c>
      <c r="AV11" s="10" t="s">
        <v>41</v>
      </c>
      <c r="AW11" s="10">
        <v>0.12589619972932994</v>
      </c>
      <c r="AX11" s="9" t="s">
        <v>41</v>
      </c>
    </row>
    <row r="12" spans="1:50">
      <c r="A12" s="1">
        <v>2000</v>
      </c>
      <c r="B12" s="1" t="s">
        <v>54</v>
      </c>
      <c r="C12" s="1" t="s">
        <v>56</v>
      </c>
      <c r="D12" s="10">
        <v>304.64256198347107</v>
      </c>
      <c r="E12" s="10">
        <f t="shared" si="0"/>
        <v>7.7500661254552477E-3</v>
      </c>
      <c r="F12" s="10">
        <f t="shared" si="1"/>
        <v>8.6330681533025432E-3</v>
      </c>
      <c r="G12" s="10">
        <f t="shared" si="2"/>
        <v>5.2422090649521533E-3</v>
      </c>
      <c r="H12" s="10">
        <f t="shared" si="3"/>
        <v>0.69902576519020398</v>
      </c>
      <c r="I12" s="10">
        <f t="shared" si="4"/>
        <v>0.51428467178036841</v>
      </c>
      <c r="J12" s="10">
        <f t="shared" si="5"/>
        <v>1.3373213425841148</v>
      </c>
      <c r="K12" s="10">
        <f t="shared" si="6"/>
        <v>0.58307348403155035</v>
      </c>
      <c r="L12" s="10">
        <f t="shared" si="7"/>
        <v>0.30549900642264682</v>
      </c>
      <c r="M12" s="10">
        <f t="shared" si="8"/>
        <v>0.46261428174191394</v>
      </c>
      <c r="N12" s="10">
        <f t="shared" si="9"/>
        <v>10.554946685927824</v>
      </c>
      <c r="O12" s="10">
        <f t="shared" si="10"/>
        <v>4.004026857107978</v>
      </c>
      <c r="P12" s="10" t="str">
        <f t="shared" si="11"/>
        <v>.</v>
      </c>
      <c r="Q12" s="10" t="str">
        <f t="shared" si="12"/>
        <v>.</v>
      </c>
      <c r="R12" s="10"/>
      <c r="S12" s="10"/>
      <c r="T12" s="10">
        <v>2.3609999999999999E-2</v>
      </c>
      <c r="U12" s="10">
        <v>2.63E-2</v>
      </c>
      <c r="V12" s="10">
        <v>1.5970000000000002E-2</v>
      </c>
      <c r="W12" s="10">
        <v>2.1295299999999999</v>
      </c>
      <c r="X12" s="10">
        <v>1.5667299999999997</v>
      </c>
      <c r="Y12" s="10">
        <v>4.0740499999999997</v>
      </c>
      <c r="Z12" s="10">
        <v>1.7762899999999999</v>
      </c>
      <c r="AA12" s="10">
        <v>0.93068000000000006</v>
      </c>
      <c r="AB12" s="10">
        <v>1.4093199999999997</v>
      </c>
      <c r="AC12" s="10">
        <v>32.154859999999999</v>
      </c>
      <c r="AD12" s="10">
        <v>12.19797</v>
      </c>
      <c r="AE12" s="10" t="s">
        <v>41</v>
      </c>
      <c r="AF12" s="10" t="s">
        <v>41</v>
      </c>
      <c r="AH12" s="1">
        <v>1998</v>
      </c>
      <c r="AI12" s="1" t="s">
        <v>70</v>
      </c>
      <c r="AJ12" s="1" t="s">
        <v>72</v>
      </c>
      <c r="AK12" s="10">
        <v>1015.728</v>
      </c>
      <c r="AL12" s="10">
        <v>6.6361255334565792</v>
      </c>
      <c r="AM12" s="10">
        <v>4.3346487141259785E-2</v>
      </c>
      <c r="AN12" s="10" t="s">
        <v>41</v>
      </c>
      <c r="AO12" s="10">
        <v>4.1316042700000004</v>
      </c>
      <c r="AP12" s="10">
        <v>2.1192463799999999</v>
      </c>
      <c r="AQ12" s="10">
        <v>7.7360204799999996</v>
      </c>
      <c r="AR12" s="10">
        <v>14.088313709999998</v>
      </c>
      <c r="AS12" s="10">
        <v>2.5301327300000005</v>
      </c>
      <c r="AT12" s="10">
        <v>12.860908488809526</v>
      </c>
      <c r="AU12" s="10">
        <v>50.83410396</v>
      </c>
      <c r="AV12" s="10" t="s">
        <v>41</v>
      </c>
      <c r="AW12" s="10">
        <v>7.3609865669799157E-2</v>
      </c>
      <c r="AX12" s="9" t="s">
        <v>41</v>
      </c>
    </row>
    <row r="13" spans="1:50">
      <c r="A13" s="1">
        <v>2001</v>
      </c>
      <c r="B13" s="1" t="s">
        <v>54</v>
      </c>
      <c r="C13" s="1" t="s">
        <v>56</v>
      </c>
      <c r="D13" s="10">
        <v>457.32280165289262</v>
      </c>
      <c r="E13" s="10">
        <f t="shared" si="0"/>
        <v>4.6684748547055005E-3</v>
      </c>
      <c r="F13" s="10">
        <f t="shared" si="1"/>
        <v>1.223643338966369E-2</v>
      </c>
      <c r="G13" s="10">
        <f t="shared" si="2"/>
        <v>6.7370356099988966E-3</v>
      </c>
      <c r="H13" s="10">
        <f t="shared" si="3"/>
        <v>0.722896384796756</v>
      </c>
      <c r="I13" s="10">
        <f t="shared" si="4"/>
        <v>0.54427419560182255</v>
      </c>
      <c r="J13" s="10">
        <f t="shared" si="5"/>
        <v>1.401198448194513</v>
      </c>
      <c r="K13" s="10">
        <f t="shared" si="6"/>
        <v>0.633497824628241</v>
      </c>
      <c r="L13" s="10">
        <f t="shared" si="7"/>
        <v>0.32870217591751516</v>
      </c>
      <c r="M13" s="10">
        <f t="shared" si="8"/>
        <v>0.44714367895263363</v>
      </c>
      <c r="N13" s="10">
        <f t="shared" si="9"/>
        <v>10.423571671412304</v>
      </c>
      <c r="O13" s="10">
        <f t="shared" si="10"/>
        <v>4.4984417845875146</v>
      </c>
      <c r="P13" s="10" t="str">
        <f t="shared" si="11"/>
        <v>.</v>
      </c>
      <c r="Q13" s="10" t="str">
        <f t="shared" si="12"/>
        <v>.</v>
      </c>
      <c r="R13" s="10"/>
      <c r="S13" s="10"/>
      <c r="T13" s="10">
        <v>2.1350000000000001E-2</v>
      </c>
      <c r="U13" s="10">
        <v>5.5960000000000003E-2</v>
      </c>
      <c r="V13" s="10">
        <v>3.0810000000000001E-2</v>
      </c>
      <c r="W13" s="10">
        <v>3.3059699999999999</v>
      </c>
      <c r="X13" s="10">
        <v>2.48909</v>
      </c>
      <c r="Y13" s="10">
        <v>6.4080000000000013</v>
      </c>
      <c r="Z13" s="10">
        <v>2.8971300000000002</v>
      </c>
      <c r="AA13" s="10">
        <v>1.5032300000000001</v>
      </c>
      <c r="AB13" s="10">
        <v>2.0448899999999997</v>
      </c>
      <c r="AC13" s="10">
        <v>47.669370000000001</v>
      </c>
      <c r="AD13" s="10">
        <v>20.572400000000002</v>
      </c>
      <c r="AE13" s="10" t="s">
        <v>41</v>
      </c>
      <c r="AF13" s="10" t="s">
        <v>41</v>
      </c>
      <c r="AH13" s="1">
        <v>1998</v>
      </c>
      <c r="AI13" s="1" t="s">
        <v>70</v>
      </c>
      <c r="AJ13" s="1" t="s">
        <v>73</v>
      </c>
      <c r="AK13" s="10">
        <v>949.91700000000003</v>
      </c>
      <c r="AL13" s="10">
        <v>3.1335601638682133</v>
      </c>
      <c r="AM13" s="10">
        <v>4.1960002795378301E-2</v>
      </c>
      <c r="AN13" s="10" t="s">
        <v>41</v>
      </c>
      <c r="AO13" s="10">
        <v>4.1462716199999994</v>
      </c>
      <c r="AP13" s="10">
        <v>1.3784842900000001</v>
      </c>
      <c r="AQ13" s="10">
        <v>9.1548399899999993</v>
      </c>
      <c r="AR13" s="10">
        <v>9.7586720299999978</v>
      </c>
      <c r="AS13" s="10">
        <v>2.4762378700000003</v>
      </c>
      <c r="AT13" s="10">
        <v>12.849865135037517</v>
      </c>
      <c r="AU13" s="10">
        <v>50.12709735</v>
      </c>
      <c r="AV13" s="10" t="s">
        <v>41</v>
      </c>
      <c r="AW13" s="10">
        <v>6.3739925717212806E-2</v>
      </c>
      <c r="AX13" s="9" t="s">
        <v>41</v>
      </c>
    </row>
    <row r="14" spans="1:50">
      <c r="A14" s="1">
        <v>2002</v>
      </c>
      <c r="B14" s="1" t="s">
        <v>54</v>
      </c>
      <c r="C14" s="1" t="s">
        <v>56</v>
      </c>
      <c r="D14" s="10">
        <v>866.77185123966956</v>
      </c>
      <c r="E14" s="10">
        <f t="shared" si="0"/>
        <v>3.2165326965943371E-3</v>
      </c>
      <c r="F14" s="10">
        <f t="shared" si="1"/>
        <v>8.927378051021154E-3</v>
      </c>
      <c r="G14" s="10">
        <f t="shared" si="2"/>
        <v>5.2124443053132036E-3</v>
      </c>
      <c r="H14" s="10">
        <f t="shared" si="3"/>
        <v>0.68071315324342918</v>
      </c>
      <c r="I14" s="10">
        <f t="shared" si="4"/>
        <v>0.50759839439957077</v>
      </c>
      <c r="J14" s="10">
        <f t="shared" si="5"/>
        <v>1.3014878118002855</v>
      </c>
      <c r="K14" s="10">
        <f t="shared" si="6"/>
        <v>0.65126595792496655</v>
      </c>
      <c r="L14" s="10">
        <f t="shared" si="7"/>
        <v>0.33369680797354723</v>
      </c>
      <c r="M14" s="10">
        <f t="shared" si="8"/>
        <v>0.47111705279303956</v>
      </c>
      <c r="N14" s="10">
        <f t="shared" si="9"/>
        <v>10.027076891767701</v>
      </c>
      <c r="O14" s="10">
        <f t="shared" si="10"/>
        <v>4.3333398455753844</v>
      </c>
      <c r="P14" s="10" t="str">
        <f t="shared" si="11"/>
        <v>.</v>
      </c>
      <c r="Q14" s="10" t="str">
        <f t="shared" si="12"/>
        <v>.</v>
      </c>
      <c r="R14" s="10"/>
      <c r="S14" s="10"/>
      <c r="T14" s="10">
        <v>2.7879999999999999E-2</v>
      </c>
      <c r="U14" s="10">
        <v>7.737999999999999E-2</v>
      </c>
      <c r="V14" s="10">
        <v>4.5179999999999991E-2</v>
      </c>
      <c r="W14" s="10">
        <v>5.9002300000000005</v>
      </c>
      <c r="X14" s="10">
        <v>4.3997199999999994</v>
      </c>
      <c r="Y14" s="10">
        <v>11.28093</v>
      </c>
      <c r="Z14" s="10">
        <v>5.64499</v>
      </c>
      <c r="AA14" s="10">
        <v>2.8923900000000002</v>
      </c>
      <c r="AB14" s="10">
        <v>4.0835100000000004</v>
      </c>
      <c r="AC14" s="10">
        <v>86.911880000000011</v>
      </c>
      <c r="AD14" s="10">
        <v>37.560169999999999</v>
      </c>
      <c r="AE14" s="10" t="s">
        <v>41</v>
      </c>
      <c r="AF14" s="10" t="s">
        <v>41</v>
      </c>
      <c r="AH14">
        <v>1998</v>
      </c>
      <c r="AI14" t="s">
        <v>70</v>
      </c>
      <c r="AJ14" t="s">
        <v>74</v>
      </c>
      <c r="AK14" s="9">
        <v>974.39</v>
      </c>
      <c r="AL14" s="9">
        <v>11.852104514090145</v>
      </c>
      <c r="AM14" s="9">
        <v>4.1971937507764942E-2</v>
      </c>
      <c r="AN14" s="10" t="s">
        <v>41</v>
      </c>
      <c r="AO14" s="9">
        <v>4.3217648800000008</v>
      </c>
      <c r="AP14" s="9">
        <v>3.3460042799999994</v>
      </c>
      <c r="AQ14" s="9">
        <v>9.5924614100000003</v>
      </c>
      <c r="AR14" s="9">
        <v>21.720485830000001</v>
      </c>
      <c r="AS14" s="9">
        <v>3.8255066299999996</v>
      </c>
      <c r="AT14" s="9">
        <v>12.354377073597195</v>
      </c>
      <c r="AU14" s="9">
        <v>59.188933430000006</v>
      </c>
      <c r="AV14" s="10" t="s">
        <v>41</v>
      </c>
      <c r="AW14" s="9">
        <v>2.5771725761334685E-2</v>
      </c>
      <c r="AX14" s="9" t="s">
        <v>41</v>
      </c>
    </row>
    <row r="15" spans="1:50">
      <c r="A15" s="1">
        <v>2003</v>
      </c>
      <c r="B15" s="1" t="s">
        <v>54</v>
      </c>
      <c r="C15" s="1" t="s">
        <v>56</v>
      </c>
      <c r="D15" s="10">
        <v>830.04471074380183</v>
      </c>
      <c r="E15" s="10">
        <f t="shared" si="0"/>
        <v>4.6081854995165539E-3</v>
      </c>
      <c r="F15" s="10">
        <f t="shared" si="1"/>
        <v>4.4383151320833945E-3</v>
      </c>
      <c r="G15" s="10">
        <f t="shared" si="2"/>
        <v>7.7405468848088521E-3</v>
      </c>
      <c r="H15" s="10">
        <f t="shared" si="3"/>
        <v>0.70668723311827941</v>
      </c>
      <c r="I15" s="10">
        <f t="shared" si="4"/>
        <v>0.5346916789606373</v>
      </c>
      <c r="J15" s="10">
        <f t="shared" si="5"/>
        <v>1.341134984165445</v>
      </c>
      <c r="K15" s="10">
        <f t="shared" si="6"/>
        <v>0.64696153478140817</v>
      </c>
      <c r="L15" s="10">
        <f t="shared" si="7"/>
        <v>0.33425789768767805</v>
      </c>
      <c r="M15" s="10">
        <f t="shared" si="8"/>
        <v>0.42820343940448896</v>
      </c>
      <c r="N15" s="10">
        <f t="shared" si="9"/>
        <v>10.317198446245202</v>
      </c>
      <c r="O15" s="10">
        <f t="shared" si="10"/>
        <v>4.7307246816635669</v>
      </c>
      <c r="P15" s="10" t="str">
        <f t="shared" si="11"/>
        <v>.</v>
      </c>
      <c r="Q15" s="10" t="str">
        <f t="shared" si="12"/>
        <v>.</v>
      </c>
      <c r="R15" s="10"/>
      <c r="S15" s="10"/>
      <c r="T15" s="10">
        <v>3.8249999999999999E-2</v>
      </c>
      <c r="U15" s="10">
        <v>3.6839999999999998E-2</v>
      </c>
      <c r="V15" s="10">
        <v>6.4250000000000002E-2</v>
      </c>
      <c r="W15" s="10">
        <v>5.8658199999999994</v>
      </c>
      <c r="X15" s="10">
        <v>4.4381799999999991</v>
      </c>
      <c r="Y15" s="10">
        <v>11.132020000000001</v>
      </c>
      <c r="Z15" s="10">
        <v>5.370070000000001</v>
      </c>
      <c r="AA15" s="10">
        <v>2.7744900000000001</v>
      </c>
      <c r="AB15" s="10">
        <v>3.5542800000000012</v>
      </c>
      <c r="AC15" s="10">
        <v>85.637360000000001</v>
      </c>
      <c r="AD15" s="10">
        <v>39.267129999999995</v>
      </c>
      <c r="AE15" s="10" t="s">
        <v>41</v>
      </c>
      <c r="AF15" s="10" t="s">
        <v>41</v>
      </c>
      <c r="AH15">
        <v>1998</v>
      </c>
      <c r="AI15" t="s">
        <v>70</v>
      </c>
      <c r="AJ15" t="s">
        <v>75</v>
      </c>
      <c r="AK15" s="9">
        <v>970.04099999999994</v>
      </c>
      <c r="AL15" s="9">
        <v>0.32696341060283585</v>
      </c>
      <c r="AM15" s="9">
        <v>4.2434238725307487E-2</v>
      </c>
      <c r="AN15" s="10" t="s">
        <v>41</v>
      </c>
      <c r="AO15" s="9">
        <v>3.6195144900000003</v>
      </c>
      <c r="AP15" s="9">
        <v>2.8207190000000004</v>
      </c>
      <c r="AQ15" s="9">
        <v>6.8776764100000012</v>
      </c>
      <c r="AR15" s="9">
        <v>11.109960859999999</v>
      </c>
      <c r="AS15" s="9">
        <v>2.6579582900000003</v>
      </c>
      <c r="AT15" s="9">
        <v>14.352567777753972</v>
      </c>
      <c r="AU15" s="9">
        <v>52.027746409999999</v>
      </c>
      <c r="AV15" s="10" t="s">
        <v>41</v>
      </c>
      <c r="AW15" s="9">
        <v>3.3774446026606293E-2</v>
      </c>
      <c r="AX15" s="9" t="s">
        <v>41</v>
      </c>
    </row>
    <row r="16" spans="1:50">
      <c r="A16" s="1">
        <v>2004</v>
      </c>
      <c r="B16" s="1" t="s">
        <v>54</v>
      </c>
      <c r="C16" s="1" t="s">
        <v>56</v>
      </c>
      <c r="D16" s="10">
        <v>922.07982644628089</v>
      </c>
      <c r="E16" s="10">
        <f t="shared" si="0"/>
        <v>4.1471463644723611E-3</v>
      </c>
      <c r="F16" s="10">
        <f t="shared" si="1"/>
        <v>8.3344194066344406E-3</v>
      </c>
      <c r="G16" s="10">
        <f t="shared" si="2"/>
        <v>6.1426352009339592E-3</v>
      </c>
      <c r="H16" s="10">
        <f t="shared" si="3"/>
        <v>0.68682665191883563</v>
      </c>
      <c r="I16" s="10">
        <f t="shared" si="4"/>
        <v>0.54275994945992512</v>
      </c>
      <c r="J16" s="10">
        <f t="shared" si="5"/>
        <v>1.3555062849786972</v>
      </c>
      <c r="K16" s="10">
        <f t="shared" si="6"/>
        <v>0.65176352715163999</v>
      </c>
      <c r="L16" s="10">
        <f t="shared" si="7"/>
        <v>0.34103121116089169</v>
      </c>
      <c r="M16" s="10">
        <f t="shared" si="8"/>
        <v>0.41822626299748766</v>
      </c>
      <c r="N16" s="10">
        <f t="shared" si="9"/>
        <v>10.969792104641916</v>
      </c>
      <c r="O16" s="10">
        <f t="shared" si="10"/>
        <v>4.8438626156845093</v>
      </c>
      <c r="P16" s="10" t="str">
        <f t="shared" si="11"/>
        <v>.</v>
      </c>
      <c r="Q16" s="10" t="str">
        <f t="shared" si="12"/>
        <v>.</v>
      </c>
      <c r="R16" s="10"/>
      <c r="S16" s="10"/>
      <c r="T16" s="10">
        <v>3.8239999999999996E-2</v>
      </c>
      <c r="U16" s="10">
        <v>7.6850000000000002E-2</v>
      </c>
      <c r="V16" s="10">
        <v>5.6640000000000003E-2</v>
      </c>
      <c r="W16" s="10">
        <v>6.3330900000000003</v>
      </c>
      <c r="X16" s="10">
        <v>5.0046799999999996</v>
      </c>
      <c r="Y16" s="10">
        <v>12.498849999999999</v>
      </c>
      <c r="Z16" s="10">
        <v>6.009780000000001</v>
      </c>
      <c r="AA16" s="10">
        <v>3.1445799999999999</v>
      </c>
      <c r="AB16" s="10">
        <v>3.8563800000000006</v>
      </c>
      <c r="AC16" s="10">
        <v>101.15024000000001</v>
      </c>
      <c r="AD16" s="10">
        <v>44.664280000000005</v>
      </c>
      <c r="AE16" s="10" t="s">
        <v>41</v>
      </c>
      <c r="AF16" s="10" t="s">
        <v>41</v>
      </c>
      <c r="AH16">
        <v>1998</v>
      </c>
      <c r="AI16" t="s">
        <v>70</v>
      </c>
      <c r="AJ16" t="s">
        <v>76</v>
      </c>
      <c r="AK16" s="9">
        <v>1041.0640000000001</v>
      </c>
      <c r="AL16" s="9">
        <v>2.9203450255181873</v>
      </c>
      <c r="AM16" s="9">
        <v>4.6775965958504154E-2</v>
      </c>
      <c r="AN16" s="10" t="s">
        <v>41</v>
      </c>
      <c r="AO16" s="9">
        <v>4.0492680300000004</v>
      </c>
      <c r="AP16" s="9">
        <v>2.0393265999999999</v>
      </c>
      <c r="AQ16" s="9">
        <v>7.4044522599999993</v>
      </c>
      <c r="AR16" s="9">
        <v>8.2604728099999996</v>
      </c>
      <c r="AS16" s="9">
        <v>2.3736465299999998</v>
      </c>
      <c r="AT16" s="9">
        <v>13.123815057041591</v>
      </c>
      <c r="AU16" s="9">
        <v>40.365744679999999</v>
      </c>
      <c r="AV16" s="10" t="s">
        <v>41</v>
      </c>
      <c r="AW16" s="9">
        <v>0.11403032138995811</v>
      </c>
      <c r="AX16" s="9" t="s">
        <v>41</v>
      </c>
    </row>
    <row r="17" spans="1:50">
      <c r="A17" s="1">
        <v>2005</v>
      </c>
      <c r="B17" s="1" t="s">
        <v>54</v>
      </c>
      <c r="C17" s="1" t="s">
        <v>56</v>
      </c>
      <c r="D17" s="10">
        <v>968.86725619834715</v>
      </c>
      <c r="E17" s="10">
        <f t="shared" si="0"/>
        <v>6.0039184550676359E-3</v>
      </c>
      <c r="F17" s="10">
        <f t="shared" si="1"/>
        <v>1.0311010033715947E-2</v>
      </c>
      <c r="G17" s="10">
        <f t="shared" si="2"/>
        <v>6.5158564907756558E-3</v>
      </c>
      <c r="H17" s="10">
        <f t="shared" si="3"/>
        <v>0.67668093415862351</v>
      </c>
      <c r="I17" s="10">
        <f t="shared" si="4"/>
        <v>0.54965011624975224</v>
      </c>
      <c r="J17" s="10">
        <f t="shared" si="5"/>
        <v>1.3569268561707462</v>
      </c>
      <c r="K17" s="10">
        <f t="shared" si="6"/>
        <v>0.68619204101154585</v>
      </c>
      <c r="L17" s="10">
        <f t="shared" si="7"/>
        <v>0.35791383988005138</v>
      </c>
      <c r="M17" s="10">
        <f t="shared" si="8"/>
        <v>0.45273797539732397</v>
      </c>
      <c r="N17" s="10">
        <f t="shared" si="9"/>
        <v>10.990459148946687</v>
      </c>
      <c r="O17" s="10">
        <f t="shared" si="10"/>
        <v>4.1391903527999947</v>
      </c>
      <c r="P17" s="10" t="str">
        <f t="shared" si="11"/>
        <v>.</v>
      </c>
      <c r="Q17" s="10" t="str">
        <f t="shared" si="12"/>
        <v>.</v>
      </c>
      <c r="R17" s="10"/>
      <c r="S17" s="10"/>
      <c r="T17" s="10">
        <v>5.8169999999999999E-2</v>
      </c>
      <c r="U17" s="10">
        <v>9.9899999999999975E-2</v>
      </c>
      <c r="V17" s="10">
        <v>6.3130000000000006E-2</v>
      </c>
      <c r="W17" s="10">
        <v>6.5561399999999992</v>
      </c>
      <c r="X17" s="10">
        <v>5.32538</v>
      </c>
      <c r="Y17" s="10">
        <v>13.14682</v>
      </c>
      <c r="Z17" s="10">
        <v>6.648290000000002</v>
      </c>
      <c r="AA17" s="10">
        <v>3.4677099999999994</v>
      </c>
      <c r="AB17" s="10">
        <v>4.3864300000000007</v>
      </c>
      <c r="AC17" s="10">
        <v>106.48295999999999</v>
      </c>
      <c r="AD17" s="10">
        <v>40.103259999999992</v>
      </c>
      <c r="AE17" s="10" t="s">
        <v>41</v>
      </c>
      <c r="AF17" s="10" t="s">
        <v>41</v>
      </c>
      <c r="AH17">
        <v>1998</v>
      </c>
      <c r="AI17" t="s">
        <v>70</v>
      </c>
      <c r="AJ17" t="s">
        <v>77</v>
      </c>
      <c r="AK17" s="9">
        <v>1068.3779999999999</v>
      </c>
      <c r="AL17" s="9">
        <v>1.1116024127595179</v>
      </c>
      <c r="AM17" s="9">
        <v>7.1298134861473475E-2</v>
      </c>
      <c r="AN17" s="10" t="s">
        <v>41</v>
      </c>
      <c r="AO17" s="9">
        <v>3.6286662899999995</v>
      </c>
      <c r="AP17" s="9">
        <v>1.64014215</v>
      </c>
      <c r="AQ17" s="9">
        <v>7.3704198499999984</v>
      </c>
      <c r="AR17" s="9">
        <v>10.407666159999998</v>
      </c>
      <c r="AS17" s="9">
        <v>3.0921120800000002</v>
      </c>
      <c r="AT17" s="9">
        <v>13.780170792016587</v>
      </c>
      <c r="AU17" s="9">
        <v>49.24195564</v>
      </c>
      <c r="AV17" s="10" t="s">
        <v>41</v>
      </c>
      <c r="AW17" s="9">
        <v>4.3214902995565393E-2</v>
      </c>
      <c r="AX17" s="9" t="s">
        <v>41</v>
      </c>
    </row>
    <row r="18" spans="1:50">
      <c r="A18" s="1">
        <v>2006</v>
      </c>
      <c r="B18" s="1" t="s">
        <v>54</v>
      </c>
      <c r="C18" s="1" t="s">
        <v>56</v>
      </c>
      <c r="D18" s="10">
        <v>538.06961157024784</v>
      </c>
      <c r="E18" s="10">
        <f t="shared" si="0"/>
        <v>5.4082221657301014E-3</v>
      </c>
      <c r="F18" s="10">
        <f t="shared" si="1"/>
        <v>6.7872258932117962E-3</v>
      </c>
      <c r="G18" s="10">
        <f t="shared" si="2"/>
        <v>1.7934482439620439E-3</v>
      </c>
      <c r="H18" s="10">
        <f t="shared" si="3"/>
        <v>0.71919876476703404</v>
      </c>
      <c r="I18" s="10">
        <f t="shared" si="4"/>
        <v>0.5229267625407712</v>
      </c>
      <c r="J18" s="10">
        <f t="shared" si="5"/>
        <v>1.3755097557732516</v>
      </c>
      <c r="K18" s="10">
        <f t="shared" si="6"/>
        <v>0.67373438715869871</v>
      </c>
      <c r="L18" s="10">
        <f t="shared" si="7"/>
        <v>0.33883162341755441</v>
      </c>
      <c r="M18" s="10">
        <f t="shared" si="8"/>
        <v>0.42259030264955583</v>
      </c>
      <c r="N18" s="10">
        <f t="shared" si="9"/>
        <v>10.280186580055243</v>
      </c>
      <c r="O18" s="10">
        <f t="shared" si="10"/>
        <v>4.7370710874409427</v>
      </c>
      <c r="P18" s="10" t="str">
        <f t="shared" si="11"/>
        <v>.</v>
      </c>
      <c r="Q18" s="10" t="str">
        <f t="shared" si="12"/>
        <v>.</v>
      </c>
      <c r="R18" s="10"/>
      <c r="S18" s="10"/>
      <c r="T18" s="10">
        <v>2.9100000000000001E-2</v>
      </c>
      <c r="U18" s="10">
        <v>3.6519999999999997E-2</v>
      </c>
      <c r="V18" s="10">
        <v>9.6500000000000006E-3</v>
      </c>
      <c r="W18" s="10">
        <v>3.8697900000000005</v>
      </c>
      <c r="X18" s="10">
        <v>2.8137099999999999</v>
      </c>
      <c r="Y18" s="10">
        <v>7.4012000000000002</v>
      </c>
      <c r="Z18" s="10">
        <v>3.6251599999999997</v>
      </c>
      <c r="AA18" s="10">
        <v>1.82315</v>
      </c>
      <c r="AB18" s="10">
        <v>2.2738299999999998</v>
      </c>
      <c r="AC18" s="10">
        <v>55.314559999999993</v>
      </c>
      <c r="AD18" s="10">
        <v>25.488739999999996</v>
      </c>
      <c r="AE18" s="10" t="s">
        <v>41</v>
      </c>
      <c r="AF18" s="10" t="s">
        <v>41</v>
      </c>
      <c r="AH18">
        <v>1998</v>
      </c>
      <c r="AI18" t="s">
        <v>70</v>
      </c>
      <c r="AJ18" t="s">
        <v>78</v>
      </c>
      <c r="AK18" s="9">
        <v>1052.269</v>
      </c>
      <c r="AL18" s="9">
        <v>0.97634747250493503</v>
      </c>
      <c r="AM18" s="9">
        <v>5.3960127034414218E-2</v>
      </c>
      <c r="AN18" s="10" t="s">
        <v>41</v>
      </c>
      <c r="AO18" s="9">
        <v>3.6777006700000001</v>
      </c>
      <c r="AP18" s="9">
        <v>1.69286855</v>
      </c>
      <c r="AQ18" s="9">
        <v>7.3459187200000002</v>
      </c>
      <c r="AR18" s="9">
        <v>8.3433751899999997</v>
      </c>
      <c r="AS18" s="9">
        <v>2.9951675699999996</v>
      </c>
      <c r="AT18" s="9">
        <v>13.321762728581728</v>
      </c>
      <c r="AU18" s="9">
        <v>51.010662910000001</v>
      </c>
      <c r="AV18" s="10" t="s">
        <v>41</v>
      </c>
      <c r="AW18" s="9">
        <v>9.7071399120845905E-2</v>
      </c>
      <c r="AX18" s="9" t="s">
        <v>41</v>
      </c>
    </row>
    <row r="19" spans="1:50">
      <c r="A19" s="1">
        <v>2007</v>
      </c>
      <c r="B19" s="1" t="s">
        <v>54</v>
      </c>
      <c r="C19" s="1" t="s">
        <v>56</v>
      </c>
      <c r="D19" s="10">
        <v>423.78850413223142</v>
      </c>
      <c r="E19" s="10">
        <f t="shared" si="0"/>
        <v>4.7570898699294652E-3</v>
      </c>
      <c r="F19" s="10">
        <f t="shared" si="1"/>
        <v>4.2804370158988359E-3</v>
      </c>
      <c r="G19" s="10">
        <f t="shared" si="2"/>
        <v>3.8981708656366473E-3</v>
      </c>
      <c r="H19" s="10">
        <f t="shared" si="3"/>
        <v>0.72534766045490995</v>
      </c>
      <c r="I19" s="10">
        <f t="shared" si="4"/>
        <v>0.58819670087658138</v>
      </c>
      <c r="J19" s="10">
        <f t="shared" si="5"/>
        <v>1.4564930241887961</v>
      </c>
      <c r="K19" s="10">
        <f t="shared" si="6"/>
        <v>0.6622076749690109</v>
      </c>
      <c r="L19" s="10">
        <f t="shared" si="7"/>
        <v>0.33357440945564432</v>
      </c>
      <c r="M19" s="10">
        <f t="shared" si="8"/>
        <v>0.45024581398381525</v>
      </c>
      <c r="N19" s="10">
        <f t="shared" si="9"/>
        <v>10.460507910844115</v>
      </c>
      <c r="O19" s="10">
        <f t="shared" si="10"/>
        <v>4.1366412323752089</v>
      </c>
      <c r="P19" s="10" t="str">
        <f t="shared" si="11"/>
        <v>.</v>
      </c>
      <c r="Q19" s="10" t="str">
        <f t="shared" si="12"/>
        <v>.</v>
      </c>
      <c r="R19" s="10"/>
      <c r="S19" s="10"/>
      <c r="T19" s="10">
        <v>2.0159999999999997E-2</v>
      </c>
      <c r="U19" s="10">
        <v>1.814E-2</v>
      </c>
      <c r="V19" s="10">
        <v>1.6520000000000003E-2</v>
      </c>
      <c r="W19" s="10">
        <v>3.0739399999999999</v>
      </c>
      <c r="X19" s="10">
        <v>2.4927100000000002</v>
      </c>
      <c r="Y19" s="10">
        <v>6.1724499999999987</v>
      </c>
      <c r="Z19" s="10">
        <v>2.8063600000000002</v>
      </c>
      <c r="AA19" s="10">
        <v>1.4136499999999999</v>
      </c>
      <c r="AB19" s="10">
        <v>1.9080900000000001</v>
      </c>
      <c r="AC19" s="10">
        <v>44.330430000000007</v>
      </c>
      <c r="AD19" s="10">
        <v>17.530609999999999</v>
      </c>
      <c r="AE19" s="10" t="s">
        <v>41</v>
      </c>
      <c r="AF19" s="10" t="s">
        <v>41</v>
      </c>
      <c r="AH19">
        <v>1998</v>
      </c>
      <c r="AI19" t="s">
        <v>70</v>
      </c>
      <c r="AJ19" t="s">
        <v>79</v>
      </c>
      <c r="AK19" s="9">
        <v>1078.3820000000001</v>
      </c>
      <c r="AL19" s="9">
        <v>0.64060460390677432</v>
      </c>
      <c r="AM19" s="9">
        <v>5.8758246366008196E-2</v>
      </c>
      <c r="AN19" s="10" t="s">
        <v>41</v>
      </c>
      <c r="AO19" s="9">
        <v>4.0150207399999998</v>
      </c>
      <c r="AP19" s="9">
        <v>1.8608775200000001</v>
      </c>
      <c r="AQ19" s="9">
        <v>6.4017223300000001</v>
      </c>
      <c r="AR19" s="9">
        <v>6.4637669400000002</v>
      </c>
      <c r="AS19" s="9">
        <v>2.1694481200000002</v>
      </c>
      <c r="AT19" s="9">
        <v>13.715573799216884</v>
      </c>
      <c r="AU19" s="9">
        <v>49.877639739999992</v>
      </c>
      <c r="AV19" s="10" t="s">
        <v>41</v>
      </c>
      <c r="AW19" s="9">
        <v>0.48207560414159756</v>
      </c>
      <c r="AX19" s="9" t="s">
        <v>41</v>
      </c>
    </row>
    <row r="20" spans="1:50">
      <c r="A20" s="1">
        <v>2008</v>
      </c>
      <c r="B20" s="1" t="s">
        <v>54</v>
      </c>
      <c r="C20" s="1" t="s">
        <v>56</v>
      </c>
      <c r="D20" s="10">
        <v>516.05033057851233</v>
      </c>
      <c r="E20" s="10">
        <f t="shared" si="0"/>
        <v>4.8425509139748526E-3</v>
      </c>
      <c r="F20" s="10">
        <f t="shared" si="1"/>
        <v>4.4666185901208631E-3</v>
      </c>
      <c r="G20" s="10">
        <f t="shared" si="2"/>
        <v>7.8790764370635265E-3</v>
      </c>
      <c r="H20" s="10">
        <f t="shared" si="3"/>
        <v>0.73795321392989888</v>
      </c>
      <c r="I20" s="10">
        <f t="shared" si="4"/>
        <v>0.57340531042442699</v>
      </c>
      <c r="J20" s="10">
        <f t="shared" si="5"/>
        <v>1.4215590157216071</v>
      </c>
      <c r="K20" s="10">
        <f t="shared" si="6"/>
        <v>0.5335584218913878</v>
      </c>
      <c r="L20" s="10">
        <f t="shared" si="7"/>
        <v>0.30325142864372417</v>
      </c>
      <c r="M20" s="10">
        <f t="shared" si="8"/>
        <v>0.458879659537341</v>
      </c>
      <c r="N20" s="10">
        <f t="shared" si="9"/>
        <v>10.022820824863487</v>
      </c>
      <c r="O20" s="10">
        <f t="shared" si="10"/>
        <v>3.6166627350237639</v>
      </c>
      <c r="P20" s="10" t="str">
        <f t="shared" si="11"/>
        <v>.</v>
      </c>
      <c r="Q20" s="10" t="str">
        <f t="shared" si="12"/>
        <v>.</v>
      </c>
      <c r="R20" s="10"/>
      <c r="S20" s="10"/>
      <c r="T20" s="10">
        <v>2.4989999999999998E-2</v>
      </c>
      <c r="U20" s="10">
        <v>2.3050000000000001E-2</v>
      </c>
      <c r="V20" s="10">
        <v>4.0659999999999995E-2</v>
      </c>
      <c r="W20" s="10">
        <v>3.8082099999999999</v>
      </c>
      <c r="X20" s="10">
        <v>2.95906</v>
      </c>
      <c r="Y20" s="10">
        <v>7.33596</v>
      </c>
      <c r="Z20" s="10">
        <v>2.7534300000000003</v>
      </c>
      <c r="AA20" s="10">
        <v>1.5649299999999999</v>
      </c>
      <c r="AB20" s="10">
        <v>2.3680500000000002</v>
      </c>
      <c r="AC20" s="10">
        <v>51.722799999999999</v>
      </c>
      <c r="AD20" s="10">
        <v>18.663799999999998</v>
      </c>
      <c r="AE20" s="10" t="s">
        <v>41</v>
      </c>
      <c r="AF20" s="10" t="s">
        <v>41</v>
      </c>
      <c r="AH20" s="1">
        <v>1999</v>
      </c>
      <c r="AI20" s="1" t="s">
        <v>70</v>
      </c>
      <c r="AJ20" s="1" t="s">
        <v>71</v>
      </c>
      <c r="AK20" s="10">
        <v>1070.27</v>
      </c>
      <c r="AL20" s="10">
        <v>4.3861633498568739</v>
      </c>
      <c r="AM20" s="10">
        <v>0.28194594825444158</v>
      </c>
      <c r="AN20" s="10" t="s">
        <v>41</v>
      </c>
      <c r="AO20" s="10">
        <v>5.7663756800000003</v>
      </c>
      <c r="AP20" s="10">
        <v>2.9980100900000006</v>
      </c>
      <c r="AQ20" s="10">
        <v>9.1193970700000015</v>
      </c>
      <c r="AR20" s="10">
        <v>21.668372509999998</v>
      </c>
      <c r="AS20" s="10">
        <v>2.3381724900000003</v>
      </c>
      <c r="AT20" s="10">
        <v>16.8548161423561</v>
      </c>
      <c r="AU20" s="10">
        <v>74.848198589999996</v>
      </c>
      <c r="AV20" s="10" t="s">
        <v>41</v>
      </c>
      <c r="AW20" s="10">
        <v>5.2171323947116391E-2</v>
      </c>
      <c r="AX20" s="9" t="s">
        <v>41</v>
      </c>
    </row>
    <row r="21" spans="1:50">
      <c r="A21" s="1">
        <v>2009</v>
      </c>
      <c r="B21" s="1" t="s">
        <v>54</v>
      </c>
      <c r="C21" s="1" t="s">
        <v>56</v>
      </c>
      <c r="D21" s="10">
        <v>1296.3792644628102</v>
      </c>
      <c r="E21" s="10">
        <f t="shared" si="0"/>
        <v>3.6717649923014117E-3</v>
      </c>
      <c r="F21" s="10">
        <f t="shared" si="1"/>
        <v>4.2017025027449141E-3</v>
      </c>
      <c r="G21" s="10">
        <f t="shared" si="2"/>
        <v>7.2563641349956652E-3</v>
      </c>
      <c r="H21" s="10">
        <f t="shared" si="3"/>
        <v>0.71575890284275601</v>
      </c>
      <c r="I21" s="10">
        <f t="shared" si="4"/>
        <v>0.5238636706222034</v>
      </c>
      <c r="J21" s="10">
        <f t="shared" si="5"/>
        <v>1.3399473808459954</v>
      </c>
      <c r="K21" s="10">
        <f t="shared" si="6"/>
        <v>0.57082909321805875</v>
      </c>
      <c r="L21" s="10">
        <f t="shared" si="7"/>
        <v>0.31809286935091191</v>
      </c>
      <c r="M21" s="10">
        <f t="shared" si="8"/>
        <v>0.46128938991306678</v>
      </c>
      <c r="N21" s="10">
        <f t="shared" si="9"/>
        <v>9.7600496605003926</v>
      </c>
      <c r="O21" s="10">
        <f t="shared" si="10"/>
        <v>4.1323123154240173</v>
      </c>
      <c r="P21" s="10" t="str">
        <f t="shared" si="11"/>
        <v>.</v>
      </c>
      <c r="Q21" s="10" t="str">
        <f t="shared" si="12"/>
        <v>.</v>
      </c>
      <c r="R21" s="10"/>
      <c r="S21" s="10"/>
      <c r="T21" s="10">
        <v>4.7599999999999996E-2</v>
      </c>
      <c r="U21" s="10">
        <v>5.4469999999999998E-2</v>
      </c>
      <c r="V21" s="10">
        <v>9.4069999999999973E-2</v>
      </c>
      <c r="W21" s="10">
        <v>9.27895</v>
      </c>
      <c r="X21" s="10">
        <v>6.7912600000000003</v>
      </c>
      <c r="Y21" s="10">
        <v>17.370800000000003</v>
      </c>
      <c r="Z21" s="10">
        <v>7.4001099999999997</v>
      </c>
      <c r="AA21" s="10">
        <v>4.1236899999999999</v>
      </c>
      <c r="AB21" s="10">
        <v>5.9800599999999999</v>
      </c>
      <c r="AC21" s="10">
        <v>126.52725999999998</v>
      </c>
      <c r="AD21" s="10">
        <v>53.570439999999998</v>
      </c>
      <c r="AE21" s="10" t="s">
        <v>41</v>
      </c>
      <c r="AF21" s="10" t="s">
        <v>41</v>
      </c>
      <c r="AH21" s="1">
        <v>1999</v>
      </c>
      <c r="AI21" s="1" t="s">
        <v>70</v>
      </c>
      <c r="AJ21" s="1" t="s">
        <v>72</v>
      </c>
      <c r="AK21" s="10">
        <v>1094.722</v>
      </c>
      <c r="AL21" s="10">
        <v>2.1780552841678853</v>
      </c>
      <c r="AM21" s="10">
        <v>4.5994222884830412E-2</v>
      </c>
      <c r="AN21" s="10" t="s">
        <v>41</v>
      </c>
      <c r="AO21" s="10">
        <v>4.8885164400000001</v>
      </c>
      <c r="AP21" s="10">
        <v>2.0131847700000001</v>
      </c>
      <c r="AQ21" s="10">
        <v>7.5187148100000005</v>
      </c>
      <c r="AR21" s="10">
        <v>12.34378807</v>
      </c>
      <c r="AS21" s="10">
        <v>2.20353252</v>
      </c>
      <c r="AT21" s="10">
        <v>15.227037901767124</v>
      </c>
      <c r="AU21" s="10">
        <v>52.556188729999995</v>
      </c>
      <c r="AV21" s="10" t="s">
        <v>41</v>
      </c>
      <c r="AW21" s="10">
        <v>6.9092592102685965E-2</v>
      </c>
      <c r="AX21" s="9" t="s">
        <v>41</v>
      </c>
    </row>
    <row r="22" spans="1:50">
      <c r="A22" s="1">
        <v>2000</v>
      </c>
      <c r="B22" s="1" t="s">
        <v>54</v>
      </c>
      <c r="C22" s="1" t="s">
        <v>57</v>
      </c>
      <c r="D22" s="10">
        <v>347.85929752066119</v>
      </c>
      <c r="E22" s="10">
        <f t="shared" si="0"/>
        <v>0.47838019908068175</v>
      </c>
      <c r="F22" s="10">
        <f t="shared" si="1"/>
        <v>5.048018013362722E-3</v>
      </c>
      <c r="G22" s="10">
        <f t="shared" si="2"/>
        <v>3.8435080204248049E-3</v>
      </c>
      <c r="H22" s="10">
        <f t="shared" si="3"/>
        <v>0.62247294105209006</v>
      </c>
      <c r="I22" s="10">
        <f t="shared" si="4"/>
        <v>0.45154751107571162</v>
      </c>
      <c r="J22" s="10">
        <f t="shared" si="5"/>
        <v>1.027251542640673</v>
      </c>
      <c r="K22" s="10">
        <f t="shared" si="6"/>
        <v>0.81186273304431644</v>
      </c>
      <c r="L22" s="10">
        <f t="shared" si="7"/>
        <v>0.47889477494878646</v>
      </c>
      <c r="M22" s="10">
        <f t="shared" si="8"/>
        <v>0.3983449658745134</v>
      </c>
      <c r="N22" s="10">
        <f t="shared" si="9"/>
        <v>7.6432943404138296</v>
      </c>
      <c r="O22" s="10">
        <f t="shared" si="10"/>
        <v>0</v>
      </c>
      <c r="P22" s="10" t="str">
        <f t="shared" si="11"/>
        <v>.</v>
      </c>
      <c r="Q22" s="10" t="str">
        <f t="shared" si="12"/>
        <v>.</v>
      </c>
      <c r="R22" s="10"/>
      <c r="S22" s="10"/>
      <c r="T22" s="10">
        <v>1.6640899999999998</v>
      </c>
      <c r="U22" s="10">
        <v>1.7560000000000003E-2</v>
      </c>
      <c r="V22" s="10">
        <v>1.3369999999999998E-2</v>
      </c>
      <c r="W22" s="10">
        <v>2.16533</v>
      </c>
      <c r="X22" s="10">
        <v>1.5707500000000001</v>
      </c>
      <c r="Y22" s="10">
        <v>3.5733899999999998</v>
      </c>
      <c r="Z22" s="10">
        <v>2.8241399999999999</v>
      </c>
      <c r="AA22" s="10">
        <v>1.66588</v>
      </c>
      <c r="AB22" s="10">
        <v>1.3856799999999998</v>
      </c>
      <c r="AC22" s="10">
        <v>26.587910000000001</v>
      </c>
      <c r="AD22" s="10">
        <v>0</v>
      </c>
      <c r="AE22" s="10" t="s">
        <v>41</v>
      </c>
      <c r="AF22" s="10" t="s">
        <v>41</v>
      </c>
      <c r="AH22" s="1">
        <v>1999</v>
      </c>
      <c r="AI22" s="1" t="s">
        <v>70</v>
      </c>
      <c r="AJ22" s="1" t="s">
        <v>73</v>
      </c>
      <c r="AK22" s="10">
        <v>1057.9059999999999</v>
      </c>
      <c r="AL22" s="10">
        <v>2.5177409418274825</v>
      </c>
      <c r="AM22" s="10">
        <v>4.1072881724437807E-2</v>
      </c>
      <c r="AN22" s="10" t="s">
        <v>41</v>
      </c>
      <c r="AO22" s="10">
        <v>5.1138197600000002</v>
      </c>
      <c r="AP22" s="10">
        <v>1.5031603</v>
      </c>
      <c r="AQ22" s="10">
        <v>9.8664529399999985</v>
      </c>
      <c r="AR22" s="10">
        <v>9.8801084600000006</v>
      </c>
      <c r="AS22" s="10">
        <v>2.6212768000000004</v>
      </c>
      <c r="AT22" s="10">
        <v>14.661503656219573</v>
      </c>
      <c r="AU22" s="10">
        <v>54.171627270000002</v>
      </c>
      <c r="AV22" s="10" t="s">
        <v>41</v>
      </c>
      <c r="AW22" s="10">
        <v>7.7793699508866304E-2</v>
      </c>
      <c r="AX22" s="9" t="s">
        <v>41</v>
      </c>
    </row>
    <row r="23" spans="1:50">
      <c r="A23" s="1">
        <v>2001</v>
      </c>
      <c r="B23" s="1" t="s">
        <v>54</v>
      </c>
      <c r="C23" s="1" t="s">
        <v>57</v>
      </c>
      <c r="D23" s="10">
        <v>453.1664380165289</v>
      </c>
      <c r="E23" s="10">
        <f t="shared" si="0"/>
        <v>0.49072036528858948</v>
      </c>
      <c r="F23" s="10">
        <f t="shared" si="1"/>
        <v>7.3549136043442633E-3</v>
      </c>
      <c r="G23" s="10">
        <f t="shared" si="2"/>
        <v>5.2055929170861442E-3</v>
      </c>
      <c r="H23" s="10">
        <f t="shared" si="3"/>
        <v>0.61879251523426371</v>
      </c>
      <c r="I23" s="10">
        <f t="shared" si="4"/>
        <v>0.45227091595102747</v>
      </c>
      <c r="J23" s="10">
        <f t="shared" si="5"/>
        <v>1.0291980183735241</v>
      </c>
      <c r="K23" s="10">
        <f t="shared" si="6"/>
        <v>0.86679190480048929</v>
      </c>
      <c r="L23" s="10">
        <f t="shared" si="7"/>
        <v>0.50656222690442732</v>
      </c>
      <c r="M23" s="10">
        <f t="shared" si="8"/>
        <v>0.39805021922965239</v>
      </c>
      <c r="N23" s="10">
        <f t="shared" si="9"/>
        <v>7.4920133425153725</v>
      </c>
      <c r="O23" s="10">
        <f t="shared" si="10"/>
        <v>0</v>
      </c>
      <c r="P23" s="10" t="str">
        <f t="shared" si="11"/>
        <v>.</v>
      </c>
      <c r="Q23" s="10" t="str">
        <f t="shared" si="12"/>
        <v>.</v>
      </c>
      <c r="R23" s="10"/>
      <c r="S23" s="10"/>
      <c r="T23" s="10">
        <v>2.2237800000000001</v>
      </c>
      <c r="U23" s="10">
        <v>3.3329999999999999E-2</v>
      </c>
      <c r="V23" s="10">
        <v>2.359E-2</v>
      </c>
      <c r="W23" s="10">
        <v>2.80416</v>
      </c>
      <c r="X23" s="10">
        <v>2.0495400000000004</v>
      </c>
      <c r="Y23" s="10">
        <v>4.6639799999999996</v>
      </c>
      <c r="Z23" s="10">
        <v>3.9280099999999996</v>
      </c>
      <c r="AA23" s="10">
        <v>2.2955700000000001</v>
      </c>
      <c r="AB23" s="10">
        <v>1.80383</v>
      </c>
      <c r="AC23" s="10">
        <v>33.95129</v>
      </c>
      <c r="AD23" s="10">
        <v>0</v>
      </c>
      <c r="AE23" s="10" t="s">
        <v>41</v>
      </c>
      <c r="AF23" s="10" t="s">
        <v>41</v>
      </c>
      <c r="AH23">
        <v>1999</v>
      </c>
      <c r="AI23" t="s">
        <v>70</v>
      </c>
      <c r="AJ23" t="s">
        <v>74</v>
      </c>
      <c r="AK23" s="9">
        <v>1097.6669999999999</v>
      </c>
      <c r="AL23" s="9">
        <v>8.7404572640055758</v>
      </c>
      <c r="AM23" s="9">
        <v>5.1808454466393344E-2</v>
      </c>
      <c r="AN23" s="10" t="s">
        <v>41</v>
      </c>
      <c r="AO23" s="9">
        <v>5.3203036800000003</v>
      </c>
      <c r="AP23" s="9">
        <v>3.6832763200000005</v>
      </c>
      <c r="AQ23" s="9">
        <v>10.137405339999999</v>
      </c>
      <c r="AR23" s="9">
        <v>20.210960720000003</v>
      </c>
      <c r="AS23" s="9">
        <v>3.6265720999999997</v>
      </c>
      <c r="AT23" s="9">
        <v>14.934096270914369</v>
      </c>
      <c r="AU23" s="9">
        <v>63.912884699999992</v>
      </c>
      <c r="AV23" s="10" t="s">
        <v>41</v>
      </c>
      <c r="AW23" s="9">
        <v>2.7249206115228568E-2</v>
      </c>
      <c r="AX23" s="9" t="s">
        <v>41</v>
      </c>
    </row>
    <row r="24" spans="1:50">
      <c r="A24" s="1">
        <v>2002</v>
      </c>
      <c r="B24" s="1" t="s">
        <v>54</v>
      </c>
      <c r="C24" s="1" t="s">
        <v>57</v>
      </c>
      <c r="D24" s="10">
        <v>841.91868595041319</v>
      </c>
      <c r="E24" s="10">
        <f t="shared" si="0"/>
        <v>0.67265522128268196</v>
      </c>
      <c r="F24" s="10">
        <f t="shared" si="1"/>
        <v>5.1988393571036542E-3</v>
      </c>
      <c r="G24" s="10">
        <f t="shared" si="2"/>
        <v>3.2010217197611028E-3</v>
      </c>
      <c r="H24" s="10">
        <f t="shared" si="3"/>
        <v>0.58267978628626527</v>
      </c>
      <c r="I24" s="10">
        <f t="shared" si="4"/>
        <v>0.47243042188925388</v>
      </c>
      <c r="J24" s="10">
        <f t="shared" si="5"/>
        <v>0.95052884958433348</v>
      </c>
      <c r="K24" s="10">
        <f t="shared" si="6"/>
        <v>0.92062216094542249</v>
      </c>
      <c r="L24" s="10">
        <f t="shared" si="7"/>
        <v>0.55395848528235292</v>
      </c>
      <c r="M24" s="10">
        <f t="shared" si="8"/>
        <v>0.36173683406990847</v>
      </c>
      <c r="N24" s="10">
        <f t="shared" si="9"/>
        <v>7.3977666773948201</v>
      </c>
      <c r="O24" s="10">
        <f t="shared" si="10"/>
        <v>0</v>
      </c>
      <c r="P24" s="10" t="str">
        <f t="shared" si="11"/>
        <v>.</v>
      </c>
      <c r="Q24" s="10" t="str">
        <f t="shared" si="12"/>
        <v>.</v>
      </c>
      <c r="R24" s="10"/>
      <c r="S24" s="10"/>
      <c r="T24" s="10">
        <v>5.6632100000000003</v>
      </c>
      <c r="U24" s="10">
        <v>4.3769999999999996E-2</v>
      </c>
      <c r="V24" s="10">
        <v>2.6949999999999995E-2</v>
      </c>
      <c r="W24" s="10">
        <v>4.9056900000000008</v>
      </c>
      <c r="X24" s="10">
        <v>3.9774799999999995</v>
      </c>
      <c r="Y24" s="10">
        <v>8.0026799999999998</v>
      </c>
      <c r="Z24" s="10">
        <v>7.7508899999999992</v>
      </c>
      <c r="AA24" s="10">
        <v>4.6638799999999989</v>
      </c>
      <c r="AB24" s="10">
        <v>3.0455299999999998</v>
      </c>
      <c r="AC24" s="10">
        <v>62.283180000000009</v>
      </c>
      <c r="AD24" s="10">
        <v>0</v>
      </c>
      <c r="AE24" s="10" t="s">
        <v>41</v>
      </c>
      <c r="AF24" s="10" t="s">
        <v>41</v>
      </c>
      <c r="AH24">
        <v>1999</v>
      </c>
      <c r="AI24" t="s">
        <v>70</v>
      </c>
      <c r="AJ24" t="s">
        <v>75</v>
      </c>
      <c r="AK24" s="9">
        <v>1121.904</v>
      </c>
      <c r="AL24" s="9">
        <v>0.26756223853524386</v>
      </c>
      <c r="AM24" s="9">
        <v>4.4726681885948562E-2</v>
      </c>
      <c r="AN24" s="10" t="s">
        <v>41</v>
      </c>
      <c r="AO24" s="9">
        <v>4.8363109800000004</v>
      </c>
      <c r="AP24" s="9">
        <v>3.6362974100000001</v>
      </c>
      <c r="AQ24" s="9">
        <v>7.63589378</v>
      </c>
      <c r="AR24" s="9">
        <v>11.978938199999998</v>
      </c>
      <c r="AS24" s="9">
        <v>2.9212517999999998</v>
      </c>
      <c r="AT24" s="9">
        <v>16.53196074324185</v>
      </c>
      <c r="AU24" s="9">
        <v>57.199889760000005</v>
      </c>
      <c r="AV24" s="10" t="s">
        <v>41</v>
      </c>
      <c r="AW24" s="9">
        <v>4.8729114773143553E-2</v>
      </c>
      <c r="AX24" s="9" t="s">
        <v>41</v>
      </c>
    </row>
    <row r="25" spans="1:50">
      <c r="A25" s="1">
        <v>2003</v>
      </c>
      <c r="B25" s="1" t="s">
        <v>54</v>
      </c>
      <c r="C25" s="1" t="s">
        <v>57</v>
      </c>
      <c r="D25" s="10" t="s">
        <v>41</v>
      </c>
      <c r="E25" s="10" t="str">
        <f t="shared" si="0"/>
        <v>.</v>
      </c>
      <c r="F25" s="10" t="str">
        <f t="shared" si="1"/>
        <v>.</v>
      </c>
      <c r="G25" s="10" t="str">
        <f t="shared" si="2"/>
        <v>.</v>
      </c>
      <c r="H25" s="10" t="str">
        <f t="shared" si="3"/>
        <v>.</v>
      </c>
      <c r="I25" s="10" t="str">
        <f t="shared" si="4"/>
        <v>.</v>
      </c>
      <c r="J25" s="10" t="str">
        <f t="shared" si="5"/>
        <v>.</v>
      </c>
      <c r="K25" s="10" t="str">
        <f t="shared" si="6"/>
        <v>.</v>
      </c>
      <c r="L25" s="10" t="str">
        <f t="shared" si="7"/>
        <v>.</v>
      </c>
      <c r="M25" s="10" t="str">
        <f t="shared" si="8"/>
        <v>.</v>
      </c>
      <c r="N25" s="10" t="str">
        <f t="shared" si="9"/>
        <v>.</v>
      </c>
      <c r="O25" s="10" t="str">
        <f t="shared" si="10"/>
        <v>.</v>
      </c>
      <c r="P25" s="10" t="str">
        <f t="shared" si="11"/>
        <v>.</v>
      </c>
      <c r="Q25" s="10" t="str">
        <f t="shared" si="12"/>
        <v>.</v>
      </c>
      <c r="R25" s="10"/>
      <c r="S25" s="10"/>
      <c r="T25" s="10" t="s">
        <v>41</v>
      </c>
      <c r="U25" s="10" t="s">
        <v>41</v>
      </c>
      <c r="V25" s="10" t="s">
        <v>41</v>
      </c>
      <c r="W25" s="10" t="s">
        <v>41</v>
      </c>
      <c r="X25" s="10" t="s">
        <v>41</v>
      </c>
      <c r="Y25" s="10" t="s">
        <v>41</v>
      </c>
      <c r="Z25" s="10" t="s">
        <v>41</v>
      </c>
      <c r="AA25" s="10" t="s">
        <v>41</v>
      </c>
      <c r="AB25" s="10" t="s">
        <v>41</v>
      </c>
      <c r="AC25" s="10" t="s">
        <v>41</v>
      </c>
      <c r="AD25" s="10" t="s">
        <v>41</v>
      </c>
      <c r="AE25" s="10" t="s">
        <v>41</v>
      </c>
      <c r="AF25" s="10" t="s">
        <v>41</v>
      </c>
      <c r="AH25">
        <v>1999</v>
      </c>
      <c r="AI25" t="s">
        <v>70</v>
      </c>
      <c r="AJ25" t="s">
        <v>76</v>
      </c>
      <c r="AK25" s="9">
        <v>1150.9649999999999</v>
      </c>
      <c r="AL25" s="9">
        <v>1.5350772856763071</v>
      </c>
      <c r="AM25" s="9">
        <v>4.6539057646912657E-2</v>
      </c>
      <c r="AN25" s="10" t="s">
        <v>41</v>
      </c>
      <c r="AO25" s="9">
        <v>4.9022772999999997</v>
      </c>
      <c r="AP25" s="9">
        <v>2.8523876199999996</v>
      </c>
      <c r="AQ25" s="9">
        <v>7.4977791400000005</v>
      </c>
      <c r="AR25" s="9">
        <v>8.06813395</v>
      </c>
      <c r="AS25" s="9">
        <v>2.2994738999999997</v>
      </c>
      <c r="AT25" s="9">
        <v>14.71236391097978</v>
      </c>
      <c r="AU25" s="9">
        <v>42.048905929999997</v>
      </c>
      <c r="AV25" s="10" t="s">
        <v>41</v>
      </c>
      <c r="AW25" s="9">
        <v>0.14161800289881124</v>
      </c>
      <c r="AX25" s="9" t="s">
        <v>41</v>
      </c>
    </row>
    <row r="26" spans="1:50">
      <c r="A26" s="1">
        <v>2004</v>
      </c>
      <c r="B26" s="1" t="s">
        <v>54</v>
      </c>
      <c r="C26" s="1" t="s">
        <v>57</v>
      </c>
      <c r="D26" s="10">
        <v>919.00033884297522</v>
      </c>
      <c r="E26" s="10">
        <f t="shared" si="0"/>
        <v>0.78628045002654301</v>
      </c>
      <c r="F26" s="10">
        <f t="shared" si="1"/>
        <v>7.7508132466717929E-3</v>
      </c>
      <c r="G26" s="10">
        <f t="shared" si="2"/>
        <v>1.6420015708588709E-3</v>
      </c>
      <c r="H26" s="10">
        <f t="shared" si="3"/>
        <v>0.59316844288252446</v>
      </c>
      <c r="I26" s="10">
        <f t="shared" si="4"/>
        <v>0.52356455124464596</v>
      </c>
      <c r="J26" s="10">
        <f t="shared" si="5"/>
        <v>0.99088973258321511</v>
      </c>
      <c r="K26" s="10">
        <f t="shared" si="6"/>
        <v>0.94730432971989376</v>
      </c>
      <c r="L26" s="10">
        <f t="shared" si="7"/>
        <v>0.57798672922008376</v>
      </c>
      <c r="M26" s="10">
        <f t="shared" si="8"/>
        <v>0.32004558384635712</v>
      </c>
      <c r="N26" s="10">
        <f t="shared" si="9"/>
        <v>7.9123050260838133</v>
      </c>
      <c r="O26" s="10">
        <f t="shared" si="10"/>
        <v>0</v>
      </c>
      <c r="P26" s="10" t="str">
        <f t="shared" si="11"/>
        <v>.</v>
      </c>
      <c r="Q26" s="10" t="str">
        <f t="shared" si="12"/>
        <v>.</v>
      </c>
      <c r="R26" s="10"/>
      <c r="S26" s="10"/>
      <c r="T26" s="10">
        <v>7.2259200000000012</v>
      </c>
      <c r="U26" s="10">
        <v>7.1229999999999988E-2</v>
      </c>
      <c r="V26" s="10">
        <v>1.5089999999999999E-2</v>
      </c>
      <c r="W26" s="10">
        <v>5.4512199999999993</v>
      </c>
      <c r="X26" s="10">
        <v>4.8115599999999992</v>
      </c>
      <c r="Y26" s="10">
        <v>9.1062799999999982</v>
      </c>
      <c r="Z26" s="10">
        <v>8.7057299999999991</v>
      </c>
      <c r="AA26" s="10">
        <v>5.3117000000000001</v>
      </c>
      <c r="AB26" s="10">
        <v>2.9412200000000004</v>
      </c>
      <c r="AC26" s="10">
        <v>72.714110000000005</v>
      </c>
      <c r="AD26" s="10">
        <v>0</v>
      </c>
      <c r="AE26" s="10" t="s">
        <v>41</v>
      </c>
      <c r="AF26" s="10" t="s">
        <v>41</v>
      </c>
      <c r="AH26">
        <v>1999</v>
      </c>
      <c r="AI26" t="s">
        <v>70</v>
      </c>
      <c r="AJ26" t="s">
        <v>77</v>
      </c>
      <c r="AK26" s="9">
        <v>1052.3680000000002</v>
      </c>
      <c r="AL26" s="9">
        <v>1.7030336751924144</v>
      </c>
      <c r="AM26" s="9">
        <v>6.8269940365262766E-2</v>
      </c>
      <c r="AN26" s="10" t="s">
        <v>41</v>
      </c>
      <c r="AO26" s="9">
        <v>4.3071579600000005</v>
      </c>
      <c r="AP26" s="9">
        <v>1.7458479100000002</v>
      </c>
      <c r="AQ26" s="9">
        <v>6.7124356000000001</v>
      </c>
      <c r="AR26" s="9">
        <v>10.06337544</v>
      </c>
      <c r="AS26" s="9">
        <v>3.0418665699999998</v>
      </c>
      <c r="AT26" s="9">
        <v>13.114881761863481</v>
      </c>
      <c r="AU26" s="9">
        <v>46.794322289999997</v>
      </c>
      <c r="AV26" s="10" t="s">
        <v>41</v>
      </c>
      <c r="AW26" s="9">
        <v>6.2403543155381019E-2</v>
      </c>
      <c r="AX26" s="9" t="s">
        <v>41</v>
      </c>
    </row>
    <row r="27" spans="1:50">
      <c r="A27" s="1">
        <v>2005</v>
      </c>
      <c r="B27" s="1" t="s">
        <v>54</v>
      </c>
      <c r="C27" s="1" t="s">
        <v>57</v>
      </c>
      <c r="D27" s="10">
        <v>990.5653636363636</v>
      </c>
      <c r="E27" s="10">
        <f t="shared" si="0"/>
        <v>0.81915947173969261</v>
      </c>
      <c r="F27" s="10">
        <f t="shared" si="1"/>
        <v>9.5511112616220393E-3</v>
      </c>
      <c r="G27" s="10">
        <f t="shared" si="2"/>
        <v>3.2809546137059099E-3</v>
      </c>
      <c r="H27" s="10">
        <f t="shared" si="3"/>
        <v>0.63139902015552374</v>
      </c>
      <c r="I27" s="10">
        <f t="shared" si="4"/>
        <v>0.55349603380769052</v>
      </c>
      <c r="J27" s="10">
        <f t="shared" si="5"/>
        <v>0.98198163968620666</v>
      </c>
      <c r="K27" s="10">
        <f t="shared" si="6"/>
        <v>1.0984484618012913</v>
      </c>
      <c r="L27" s="10">
        <f t="shared" si="7"/>
        <v>0.62538124463173883</v>
      </c>
      <c r="M27" s="10">
        <f t="shared" si="8"/>
        <v>0.35626119482363561</v>
      </c>
      <c r="N27" s="10">
        <f t="shared" si="9"/>
        <v>7.8757205595812643</v>
      </c>
      <c r="O27" s="10">
        <f t="shared" si="10"/>
        <v>0</v>
      </c>
      <c r="P27" s="10" t="str">
        <f t="shared" si="11"/>
        <v>.</v>
      </c>
      <c r="Q27" s="10" t="str">
        <f t="shared" si="12"/>
        <v>.</v>
      </c>
      <c r="R27" s="10"/>
      <c r="S27" s="10"/>
      <c r="T27" s="10">
        <v>8.1143100000000015</v>
      </c>
      <c r="U27" s="10">
        <v>9.4610000000000014E-2</v>
      </c>
      <c r="V27" s="10">
        <v>3.2499999999999994E-2</v>
      </c>
      <c r="W27" s="10">
        <v>6.2544199999999996</v>
      </c>
      <c r="X27" s="10">
        <v>5.4827399999999997</v>
      </c>
      <c r="Y27" s="10">
        <v>9.7271699999999992</v>
      </c>
      <c r="Z27" s="10">
        <v>10.880850000000002</v>
      </c>
      <c r="AA27" s="10">
        <v>6.1948100000000004</v>
      </c>
      <c r="AB27" s="10">
        <v>3.5289999999999999</v>
      </c>
      <c r="AC27" s="10">
        <v>78.014160000000004</v>
      </c>
      <c r="AD27" s="10">
        <v>0</v>
      </c>
      <c r="AE27" s="10" t="s">
        <v>41</v>
      </c>
      <c r="AF27" s="10" t="s">
        <v>41</v>
      </c>
      <c r="AH27">
        <v>1999</v>
      </c>
      <c r="AI27" t="s">
        <v>70</v>
      </c>
      <c r="AJ27" t="s">
        <v>78</v>
      </c>
      <c r="AK27" s="9">
        <v>1007.1589999999999</v>
      </c>
      <c r="AL27" s="9">
        <v>1.5764643306107067</v>
      </c>
      <c r="AM27" s="9">
        <v>5.3334327245620573E-2</v>
      </c>
      <c r="AN27" s="10" t="s">
        <v>41</v>
      </c>
      <c r="AO27" s="9">
        <v>4.2728360199999997</v>
      </c>
      <c r="AP27" s="9">
        <v>1.7029715399999998</v>
      </c>
      <c r="AQ27" s="9">
        <v>6.4419801200000002</v>
      </c>
      <c r="AR27" s="9">
        <v>8.0691791500000001</v>
      </c>
      <c r="AS27" s="9">
        <v>2.9250259700000001</v>
      </c>
      <c r="AT27" s="9">
        <v>12.76827703936029</v>
      </c>
      <c r="AU27" s="9">
        <v>46.945291959999999</v>
      </c>
      <c r="AV27" s="10" t="s">
        <v>41</v>
      </c>
      <c r="AW27" s="9">
        <v>0.10857924478791288</v>
      </c>
      <c r="AX27" s="9" t="s">
        <v>41</v>
      </c>
    </row>
    <row r="28" spans="1:50">
      <c r="A28" s="1">
        <v>2006</v>
      </c>
      <c r="B28" s="1" t="s">
        <v>54</v>
      </c>
      <c r="C28" s="1" t="s">
        <v>57</v>
      </c>
      <c r="D28" s="10">
        <v>936.57042148760331</v>
      </c>
      <c r="E28" s="10">
        <f t="shared" si="0"/>
        <v>0.67950042559445012</v>
      </c>
      <c r="F28" s="10">
        <f t="shared" si="1"/>
        <v>7.7634311667147187E-3</v>
      </c>
      <c r="G28" s="10">
        <f t="shared" si="2"/>
        <v>1.4307519960662528E-3</v>
      </c>
      <c r="H28" s="10">
        <f t="shared" si="3"/>
        <v>0.60119878557092865</v>
      </c>
      <c r="I28" s="10">
        <f t="shared" si="4"/>
        <v>0.5115963402292244</v>
      </c>
      <c r="J28" s="10">
        <f t="shared" si="5"/>
        <v>1.0146241843626043</v>
      </c>
      <c r="K28" s="10">
        <f t="shared" si="6"/>
        <v>0.93737105065261828</v>
      </c>
      <c r="L28" s="10">
        <f t="shared" si="7"/>
        <v>0.55996643494996567</v>
      </c>
      <c r="M28" s="10">
        <f t="shared" si="8"/>
        <v>0.32025354753739688</v>
      </c>
      <c r="N28" s="10">
        <f t="shared" si="9"/>
        <v>7.6976646225373306</v>
      </c>
      <c r="O28" s="10">
        <f t="shared" si="10"/>
        <v>0</v>
      </c>
      <c r="P28" s="10" t="str">
        <f t="shared" si="11"/>
        <v>.</v>
      </c>
      <c r="Q28" s="10" t="str">
        <f t="shared" si="12"/>
        <v>.</v>
      </c>
      <c r="R28" s="10"/>
      <c r="S28" s="10"/>
      <c r="T28" s="10">
        <v>6.3639999999999999</v>
      </c>
      <c r="U28" s="10">
        <v>7.2709999999999997E-2</v>
      </c>
      <c r="V28" s="10">
        <v>1.34E-2</v>
      </c>
      <c r="W28" s="10">
        <v>5.6306499999999993</v>
      </c>
      <c r="X28" s="10">
        <v>4.7914599999999998</v>
      </c>
      <c r="Y28" s="10">
        <v>9.5026700000000002</v>
      </c>
      <c r="Z28" s="10">
        <v>8.7791400000000017</v>
      </c>
      <c r="AA28" s="10">
        <v>5.2444799999999994</v>
      </c>
      <c r="AB28" s="10">
        <v>2.9994000000000001</v>
      </c>
      <c r="AC28" s="10">
        <v>72.09405000000001</v>
      </c>
      <c r="AD28" s="10">
        <v>0</v>
      </c>
      <c r="AE28" s="10" t="s">
        <v>41</v>
      </c>
      <c r="AF28" s="10" t="s">
        <v>41</v>
      </c>
      <c r="AH28">
        <v>1999</v>
      </c>
      <c r="AI28" t="s">
        <v>70</v>
      </c>
      <c r="AJ28" t="s">
        <v>79</v>
      </c>
      <c r="AK28" s="9">
        <v>1012.919</v>
      </c>
      <c r="AL28" s="9">
        <v>1.1193232964022868</v>
      </c>
      <c r="AM28" s="9">
        <v>6.2678430550378916E-2</v>
      </c>
      <c r="AN28" s="10" t="s">
        <v>41</v>
      </c>
      <c r="AO28" s="9">
        <v>4.29076375</v>
      </c>
      <c r="AP28" s="9">
        <v>1.8531882599999998</v>
      </c>
      <c r="AQ28" s="9">
        <v>5.2978016199999995</v>
      </c>
      <c r="AR28" s="9">
        <v>5.9210006699999997</v>
      </c>
      <c r="AS28" s="9">
        <v>2.0554295599999999</v>
      </c>
      <c r="AT28" s="9">
        <v>13.180282577608267</v>
      </c>
      <c r="AU28" s="9">
        <v>42.915088829999995</v>
      </c>
      <c r="AV28" s="10" t="s">
        <v>41</v>
      </c>
      <c r="AW28" s="9">
        <v>0.50902121061132655</v>
      </c>
      <c r="AX28" s="9" t="s">
        <v>41</v>
      </c>
    </row>
    <row r="29" spans="1:50">
      <c r="A29" s="1">
        <v>2007</v>
      </c>
      <c r="B29" s="1" t="s">
        <v>54</v>
      </c>
      <c r="C29" s="1" t="s">
        <v>57</v>
      </c>
      <c r="D29" s="10">
        <v>657.27223140495869</v>
      </c>
      <c r="E29" s="10">
        <f t="shared" si="0"/>
        <v>0.54122018701384667</v>
      </c>
      <c r="F29" s="10">
        <f t="shared" si="1"/>
        <v>4.2919811079953039E-3</v>
      </c>
      <c r="G29" s="10">
        <f t="shared" si="2"/>
        <v>2.4327819183567849E-3</v>
      </c>
      <c r="H29" s="10">
        <f t="shared" si="3"/>
        <v>0.63551444902385179</v>
      </c>
      <c r="I29" s="10">
        <f t="shared" si="4"/>
        <v>0.53167619641106234</v>
      </c>
      <c r="J29" s="10">
        <f t="shared" si="5"/>
        <v>1.0731322065627109</v>
      </c>
      <c r="K29" s="10">
        <f t="shared" si="6"/>
        <v>0.85340285683605432</v>
      </c>
      <c r="L29" s="10">
        <f t="shared" si="7"/>
        <v>0.52560565241216073</v>
      </c>
      <c r="M29" s="10">
        <f t="shared" si="8"/>
        <v>0.38442062196953747</v>
      </c>
      <c r="N29" s="10">
        <f t="shared" si="9"/>
        <v>7.8086822396697402</v>
      </c>
      <c r="O29" s="10">
        <f t="shared" si="10"/>
        <v>0</v>
      </c>
      <c r="P29" s="10" t="str">
        <f t="shared" si="11"/>
        <v>.</v>
      </c>
      <c r="Q29" s="10" t="str">
        <f t="shared" si="12"/>
        <v>.</v>
      </c>
      <c r="R29" s="10"/>
      <c r="S29" s="10"/>
      <c r="T29" s="10">
        <v>3.5572900000000005</v>
      </c>
      <c r="U29" s="10">
        <v>2.8210000000000002E-2</v>
      </c>
      <c r="V29" s="10">
        <v>1.5990000000000001E-2</v>
      </c>
      <c r="W29" s="10">
        <v>4.1770599999999991</v>
      </c>
      <c r="X29" s="10">
        <v>3.4945600000000003</v>
      </c>
      <c r="Y29" s="10">
        <v>7.0534000000000008</v>
      </c>
      <c r="Z29" s="10">
        <v>5.6091799999999994</v>
      </c>
      <c r="AA29" s="10">
        <v>3.4546600000000001</v>
      </c>
      <c r="AB29" s="10">
        <v>2.5266899999999999</v>
      </c>
      <c r="AC29" s="10">
        <v>51.324300000000001</v>
      </c>
      <c r="AD29" s="10">
        <v>0</v>
      </c>
      <c r="AE29" s="10" t="s">
        <v>41</v>
      </c>
      <c r="AF29" s="10" t="s">
        <v>41</v>
      </c>
    </row>
    <row r="30" spans="1:50">
      <c r="A30" s="1">
        <v>2008</v>
      </c>
      <c r="B30" s="1" t="s">
        <v>54</v>
      </c>
      <c r="C30" s="1" t="s">
        <v>57</v>
      </c>
      <c r="D30" s="10">
        <v>537.2572314049587</v>
      </c>
      <c r="E30" s="10">
        <f t="shared" si="0"/>
        <v>0.47022540643957966</v>
      </c>
      <c r="F30" s="10">
        <f t="shared" si="1"/>
        <v>5.7123474950246606E-3</v>
      </c>
      <c r="G30" s="10">
        <f t="shared" si="2"/>
        <v>2.4457558189841652E-3</v>
      </c>
      <c r="H30" s="10">
        <f t="shared" si="3"/>
        <v>0.61236216242200503</v>
      </c>
      <c r="I30" s="10">
        <f t="shared" si="4"/>
        <v>0.51077209195004469</v>
      </c>
      <c r="J30" s="10">
        <f t="shared" si="5"/>
        <v>1.030050351398383</v>
      </c>
      <c r="K30" s="10">
        <f t="shared" si="6"/>
        <v>0.75064601540192077</v>
      </c>
      <c r="L30" s="10">
        <f t="shared" si="7"/>
        <v>0.47924715564400611</v>
      </c>
      <c r="M30" s="10">
        <f t="shared" si="8"/>
        <v>0.37378556911155331</v>
      </c>
      <c r="N30" s="10">
        <f t="shared" si="9"/>
        <v>7.4768207204868631</v>
      </c>
      <c r="O30" s="10">
        <f t="shared" si="10"/>
        <v>0</v>
      </c>
      <c r="P30" s="10" t="str">
        <f t="shared" si="11"/>
        <v>.</v>
      </c>
      <c r="Q30" s="10" t="str">
        <f t="shared" si="12"/>
        <v>.</v>
      </c>
      <c r="R30" s="10"/>
      <c r="S30" s="10"/>
      <c r="T30" s="10">
        <v>2.5263200000000001</v>
      </c>
      <c r="U30" s="10">
        <v>3.0690000000000002E-2</v>
      </c>
      <c r="V30" s="10">
        <v>1.3139999999999999E-2</v>
      </c>
      <c r="W30" s="10">
        <v>3.2899600000000002</v>
      </c>
      <c r="X30" s="10">
        <v>2.7441599999999999</v>
      </c>
      <c r="Y30" s="10">
        <v>5.5340200000000008</v>
      </c>
      <c r="Z30" s="10">
        <v>4.0328999999999997</v>
      </c>
      <c r="AA30" s="10">
        <v>2.5747900000000001</v>
      </c>
      <c r="AB30" s="10">
        <v>2.0081899999999999</v>
      </c>
      <c r="AC30" s="10">
        <v>40.169760000000004</v>
      </c>
      <c r="AD30" s="10">
        <v>0</v>
      </c>
      <c r="AE30" s="10" t="s">
        <v>41</v>
      </c>
      <c r="AF30" s="10" t="s">
        <v>41</v>
      </c>
    </row>
    <row r="31" spans="1:50">
      <c r="A31" s="1">
        <v>2009</v>
      </c>
      <c r="B31" s="1" t="s">
        <v>54</v>
      </c>
      <c r="C31" s="1" t="s">
        <v>57</v>
      </c>
      <c r="D31" s="10">
        <v>1149.4612561983472</v>
      </c>
      <c r="E31" s="10">
        <f t="shared" si="0"/>
        <v>0.58734907014865145</v>
      </c>
      <c r="F31" s="10">
        <f t="shared" si="1"/>
        <v>4.3202848057917352E-3</v>
      </c>
      <c r="G31" s="10">
        <f t="shared" si="2"/>
        <v>1.1509739826948177E-3</v>
      </c>
      <c r="H31" s="10">
        <f t="shared" si="3"/>
        <v>0.59775655446836284</v>
      </c>
      <c r="I31" s="10">
        <f t="shared" si="4"/>
        <v>0.51833064993465994</v>
      </c>
      <c r="J31" s="10">
        <f t="shared" si="5"/>
        <v>0.94738817348367288</v>
      </c>
      <c r="K31" s="10">
        <f t="shared" si="6"/>
        <v>0.83427083325244722</v>
      </c>
      <c r="L31" s="10">
        <f t="shared" si="7"/>
        <v>0.51919279295571097</v>
      </c>
      <c r="M31" s="10">
        <f t="shared" si="8"/>
        <v>0.35148031116438511</v>
      </c>
      <c r="N31" s="10">
        <f t="shared" si="9"/>
        <v>7.362849295148056</v>
      </c>
      <c r="O31" s="10">
        <f t="shared" si="10"/>
        <v>0</v>
      </c>
      <c r="P31" s="10" t="str">
        <f t="shared" si="11"/>
        <v>.</v>
      </c>
      <c r="Q31" s="10" t="str">
        <f t="shared" si="12"/>
        <v>.</v>
      </c>
      <c r="R31" s="10"/>
      <c r="S31" s="10"/>
      <c r="T31" s="10">
        <v>6.7513499999999995</v>
      </c>
      <c r="U31" s="10">
        <v>4.9660000000000003E-2</v>
      </c>
      <c r="V31" s="10">
        <v>1.3229999999999999E-2</v>
      </c>
      <c r="W31" s="10">
        <v>6.8709800000000012</v>
      </c>
      <c r="X31" s="10">
        <v>5.9580099999999998</v>
      </c>
      <c r="Y31" s="10">
        <v>10.889860000000002</v>
      </c>
      <c r="Z31" s="10">
        <v>9.5896199999999983</v>
      </c>
      <c r="AA31" s="10">
        <v>5.9679199999999994</v>
      </c>
      <c r="AB31" s="10">
        <v>4.0401300000000004</v>
      </c>
      <c r="AC31" s="10">
        <v>84.633099999999999</v>
      </c>
      <c r="AD31" s="10">
        <v>0</v>
      </c>
      <c r="AE31" s="10" t="s">
        <v>41</v>
      </c>
      <c r="AF31" s="10" t="s">
        <v>41</v>
      </c>
    </row>
    <row r="32" spans="1:50">
      <c r="A32" s="1">
        <v>2000</v>
      </c>
      <c r="B32" s="1" t="s">
        <v>54</v>
      </c>
      <c r="C32" s="1" t="s">
        <v>58</v>
      </c>
      <c r="D32" s="10">
        <v>429.22956198347106</v>
      </c>
      <c r="E32" s="10">
        <f t="shared" si="0"/>
        <v>6.1675621496497565E-2</v>
      </c>
      <c r="F32" s="10">
        <f t="shared" si="1"/>
        <v>4.07241288769228E-3</v>
      </c>
      <c r="G32" s="10">
        <f t="shared" si="2"/>
        <v>5.6706252681024086E-3</v>
      </c>
      <c r="H32" s="10">
        <f t="shared" si="3"/>
        <v>0.55905748637425068</v>
      </c>
      <c r="I32" s="10">
        <f t="shared" si="4"/>
        <v>0.50225804346696368</v>
      </c>
      <c r="J32" s="10">
        <f t="shared" si="5"/>
        <v>1.0115170026819338</v>
      </c>
      <c r="K32" s="10">
        <f t="shared" si="6"/>
        <v>1.0921475162003216</v>
      </c>
      <c r="L32" s="10">
        <f t="shared" si="7"/>
        <v>0.38731022912723295</v>
      </c>
      <c r="M32" s="10">
        <f t="shared" si="8"/>
        <v>0.50099764565675708</v>
      </c>
      <c r="N32" s="10">
        <f t="shared" si="9"/>
        <v>8.6488707414401169</v>
      </c>
      <c r="O32" s="10">
        <f t="shared" si="10"/>
        <v>4.8328218364416404</v>
      </c>
      <c r="P32" s="10" t="str">
        <f t="shared" si="11"/>
        <v>.</v>
      </c>
      <c r="Q32" s="10" t="str">
        <f t="shared" si="12"/>
        <v>.</v>
      </c>
      <c r="R32" s="10"/>
      <c r="S32" s="10"/>
      <c r="T32" s="10">
        <v>0.26473000000000002</v>
      </c>
      <c r="U32" s="10">
        <v>1.7479999999999999E-2</v>
      </c>
      <c r="V32" s="10">
        <v>2.4340000000000001E-2</v>
      </c>
      <c r="W32" s="10">
        <v>2.3996399999999998</v>
      </c>
      <c r="X32" s="10">
        <v>2.15584</v>
      </c>
      <c r="Y32" s="10">
        <v>4.3417299999999992</v>
      </c>
      <c r="Z32" s="10">
        <v>4.6878199999999994</v>
      </c>
      <c r="AA32" s="10">
        <v>1.66245</v>
      </c>
      <c r="AB32" s="10">
        <v>2.1504300000000005</v>
      </c>
      <c r="AC32" s="10">
        <v>37.123510000000003</v>
      </c>
      <c r="AD32" s="10">
        <v>20.743899999999996</v>
      </c>
      <c r="AE32" s="10" t="s">
        <v>41</v>
      </c>
      <c r="AF32" s="10" t="s">
        <v>41</v>
      </c>
    </row>
    <row r="33" spans="1:32">
      <c r="A33" s="1">
        <v>2001</v>
      </c>
      <c r="B33" s="1" t="s">
        <v>54</v>
      </c>
      <c r="C33" s="1" t="s">
        <v>58</v>
      </c>
      <c r="D33" s="10">
        <v>546.82631404958681</v>
      </c>
      <c r="E33" s="10">
        <f t="shared" si="0"/>
        <v>7.4111283525988225E-2</v>
      </c>
      <c r="F33" s="10">
        <f t="shared" si="1"/>
        <v>8.6938025436151586E-3</v>
      </c>
      <c r="G33" s="10">
        <f t="shared" si="2"/>
        <v>5.4734015593269174E-3</v>
      </c>
      <c r="H33" s="10">
        <f t="shared" si="3"/>
        <v>0.56360308946663573</v>
      </c>
      <c r="I33" s="10">
        <f t="shared" si="4"/>
        <v>0.51897648797908003</v>
      </c>
      <c r="J33" s="10">
        <f t="shared" si="5"/>
        <v>1.0317535669083377</v>
      </c>
      <c r="K33" s="10">
        <f t="shared" si="6"/>
        <v>1.0574180231340622</v>
      </c>
      <c r="L33" s="10">
        <f t="shared" si="7"/>
        <v>0.4038869277603428</v>
      </c>
      <c r="M33" s="10">
        <f t="shared" si="8"/>
        <v>0.49978392220389245</v>
      </c>
      <c r="N33" s="10">
        <f t="shared" si="9"/>
        <v>8.5498592146683698</v>
      </c>
      <c r="O33" s="10">
        <f t="shared" si="10"/>
        <v>4.8427662165501824</v>
      </c>
      <c r="P33" s="10" t="str">
        <f t="shared" si="11"/>
        <v>.</v>
      </c>
      <c r="Q33" s="10" t="str">
        <f t="shared" si="12"/>
        <v>.</v>
      </c>
      <c r="R33" s="10"/>
      <c r="S33" s="10"/>
      <c r="T33" s="10">
        <v>0.40526000000000001</v>
      </c>
      <c r="U33" s="10">
        <v>4.7539999999999999E-2</v>
      </c>
      <c r="V33" s="10">
        <v>2.9929999999999991E-2</v>
      </c>
      <c r="W33" s="10">
        <v>3.0819299999999994</v>
      </c>
      <c r="X33" s="10">
        <v>2.8379000000000003</v>
      </c>
      <c r="Y33" s="10">
        <v>5.6419000000000006</v>
      </c>
      <c r="Z33" s="10">
        <v>5.7822399999999998</v>
      </c>
      <c r="AA33" s="10">
        <v>2.2085599999999999</v>
      </c>
      <c r="AB33" s="10">
        <v>2.7329499999999998</v>
      </c>
      <c r="AC33" s="10">
        <v>46.752879999999998</v>
      </c>
      <c r="AD33" s="10">
        <v>26.481519999999996</v>
      </c>
      <c r="AE33" s="10" t="s">
        <v>41</v>
      </c>
      <c r="AF33" s="10" t="s">
        <v>41</v>
      </c>
    </row>
    <row r="34" spans="1:32">
      <c r="A34" s="1">
        <v>2002</v>
      </c>
      <c r="B34" s="1" t="s">
        <v>54</v>
      </c>
      <c r="C34" s="1" t="s">
        <v>58</v>
      </c>
      <c r="D34" s="10">
        <v>1000.7012231404959</v>
      </c>
      <c r="E34" s="10">
        <f t="shared" si="0"/>
        <v>0.11114006601387481</v>
      </c>
      <c r="F34" s="10">
        <f t="shared" si="1"/>
        <v>6.3365566598390585E-3</v>
      </c>
      <c r="G34" s="10">
        <f t="shared" si="2"/>
        <v>3.0998263300458535E-3</v>
      </c>
      <c r="H34" s="10">
        <f t="shared" si="3"/>
        <v>0.53484795223924309</v>
      </c>
      <c r="I34" s="10">
        <f t="shared" si="4"/>
        <v>0.50300628035639938</v>
      </c>
      <c r="J34" s="10">
        <f t="shared" si="5"/>
        <v>0.98495132933560769</v>
      </c>
      <c r="K34" s="10">
        <f t="shared" si="6"/>
        <v>1.0194591316660857</v>
      </c>
      <c r="L34" s="10">
        <f t="shared" si="7"/>
        <v>0.41880732261397402</v>
      </c>
      <c r="M34" s="10">
        <f t="shared" si="8"/>
        <v>0.5037917295812272</v>
      </c>
      <c r="N34" s="10">
        <f t="shared" si="9"/>
        <v>8.4252440239260977</v>
      </c>
      <c r="O34" s="10">
        <f t="shared" si="10"/>
        <v>4.7553654277205686</v>
      </c>
      <c r="P34" s="10" t="str">
        <f t="shared" si="11"/>
        <v>.</v>
      </c>
      <c r="Q34" s="10" t="str">
        <f t="shared" si="12"/>
        <v>.</v>
      </c>
      <c r="R34" s="10"/>
      <c r="S34" s="10"/>
      <c r="T34" s="10">
        <v>1.1121799999999999</v>
      </c>
      <c r="U34" s="10">
        <v>6.3410000000000008E-2</v>
      </c>
      <c r="V34" s="10">
        <v>3.1020000000000002E-2</v>
      </c>
      <c r="W34" s="10">
        <v>5.3522300000000005</v>
      </c>
      <c r="X34" s="10">
        <v>5.0335900000000002</v>
      </c>
      <c r="Y34" s="10">
        <v>9.85642</v>
      </c>
      <c r="Z34" s="10">
        <v>10.201739999999999</v>
      </c>
      <c r="AA34" s="10">
        <v>4.1910100000000003</v>
      </c>
      <c r="AB34" s="10">
        <v>5.0414500000000002</v>
      </c>
      <c r="AC34" s="10">
        <v>84.311520000000002</v>
      </c>
      <c r="AD34" s="10">
        <v>47.58700000000001</v>
      </c>
      <c r="AE34" s="10" t="s">
        <v>41</v>
      </c>
      <c r="AF34" s="10" t="s">
        <v>41</v>
      </c>
    </row>
    <row r="35" spans="1:32">
      <c r="A35" s="1">
        <v>2003</v>
      </c>
      <c r="B35" s="1" t="s">
        <v>54</v>
      </c>
      <c r="C35" s="1" t="s">
        <v>58</v>
      </c>
      <c r="D35" s="10">
        <v>975.42297520661157</v>
      </c>
      <c r="E35" s="10">
        <f t="shared" si="0"/>
        <v>0.12392162484628411</v>
      </c>
      <c r="F35" s="10">
        <f t="shared" si="1"/>
        <v>4.0567016572085959E-3</v>
      </c>
      <c r="G35" s="10">
        <f t="shared" si="2"/>
        <v>4.1571708920851297E-3</v>
      </c>
      <c r="H35" s="10">
        <f t="shared" si="3"/>
        <v>0.56547468536217993</v>
      </c>
      <c r="I35" s="10">
        <f t="shared" si="4"/>
        <v>0.51717051250832657</v>
      </c>
      <c r="J35" s="10">
        <f t="shared" si="5"/>
        <v>1.0151062925191681</v>
      </c>
      <c r="K35" s="10">
        <f t="shared" si="6"/>
        <v>0.99432863962893636</v>
      </c>
      <c r="L35" s="10">
        <f t="shared" si="7"/>
        <v>0.42046477315456632</v>
      </c>
      <c r="M35" s="10">
        <f t="shared" si="8"/>
        <v>0.45657731191503448</v>
      </c>
      <c r="N35" s="10">
        <f t="shared" si="9"/>
        <v>8.5417385193691793</v>
      </c>
      <c r="O35" s="10">
        <f t="shared" si="10"/>
        <v>4.9519481525200595</v>
      </c>
      <c r="P35" s="10" t="str">
        <f t="shared" si="11"/>
        <v>.</v>
      </c>
      <c r="Q35" s="10" t="str">
        <f t="shared" si="12"/>
        <v>.</v>
      </c>
      <c r="R35" s="10"/>
      <c r="S35" s="10"/>
      <c r="T35" s="10">
        <v>1.2087600000000001</v>
      </c>
      <c r="U35" s="10">
        <v>3.9570000000000001E-2</v>
      </c>
      <c r="V35" s="10">
        <v>4.0550000000000003E-2</v>
      </c>
      <c r="W35" s="10">
        <v>5.5157700000000007</v>
      </c>
      <c r="X35" s="10">
        <v>5.0446</v>
      </c>
      <c r="Y35" s="10">
        <v>9.9015799999999992</v>
      </c>
      <c r="Z35" s="10">
        <v>9.6989099999999979</v>
      </c>
      <c r="AA35" s="10">
        <v>4.1013100000000007</v>
      </c>
      <c r="AB35" s="10">
        <v>4.4535600000000004</v>
      </c>
      <c r="AC35" s="10">
        <v>83.318080000000023</v>
      </c>
      <c r="AD35" s="10">
        <v>48.302439999999997</v>
      </c>
      <c r="AE35" s="10" t="s">
        <v>41</v>
      </c>
      <c r="AF35" s="10" t="s">
        <v>41</v>
      </c>
    </row>
    <row r="36" spans="1:32">
      <c r="A36" s="1">
        <v>2004</v>
      </c>
      <c r="B36" s="1" t="s">
        <v>54</v>
      </c>
      <c r="C36" s="1" t="s">
        <v>58</v>
      </c>
      <c r="D36" s="10">
        <v>1105.2715537190081</v>
      </c>
      <c r="E36" s="10">
        <f t="shared" si="0"/>
        <v>0.15674699979118853</v>
      </c>
      <c r="F36" s="10">
        <f t="shared" si="1"/>
        <v>7.8071311714892301E-3</v>
      </c>
      <c r="G36" s="10">
        <f t="shared" si="2"/>
        <v>1.3797514238638395E-3</v>
      </c>
      <c r="H36" s="10">
        <f t="shared" si="3"/>
        <v>0.54634356413873475</v>
      </c>
      <c r="I36" s="10">
        <f t="shared" si="4"/>
        <v>0.53770586784783125</v>
      </c>
      <c r="J36" s="10">
        <f t="shared" si="5"/>
        <v>1.0173789384304333</v>
      </c>
      <c r="K36" s="10">
        <f t="shared" si="6"/>
        <v>0.99609186203655231</v>
      </c>
      <c r="L36" s="10">
        <f t="shared" si="7"/>
        <v>0.43086786988916792</v>
      </c>
      <c r="M36" s="10">
        <f t="shared" si="8"/>
        <v>0.44931582499250133</v>
      </c>
      <c r="N36" s="10">
        <f t="shared" si="9"/>
        <v>9.1502870638170393</v>
      </c>
      <c r="O36" s="10">
        <f t="shared" si="10"/>
        <v>5.0114833602314759</v>
      </c>
      <c r="P36" s="10" t="str">
        <f t="shared" si="11"/>
        <v>.</v>
      </c>
      <c r="Q36" s="10" t="str">
        <f t="shared" si="12"/>
        <v>.</v>
      </c>
      <c r="R36" s="10"/>
      <c r="S36" s="10"/>
      <c r="T36" s="10">
        <v>1.73248</v>
      </c>
      <c r="U36" s="10">
        <v>8.6290000000000019E-2</v>
      </c>
      <c r="V36" s="10">
        <v>1.5249999999999998E-2</v>
      </c>
      <c r="W36" s="10">
        <v>6.0385799999999996</v>
      </c>
      <c r="X36" s="10">
        <v>5.9431100000000017</v>
      </c>
      <c r="Y36" s="10">
        <v>11.2448</v>
      </c>
      <c r="Z36" s="10">
        <v>11.00952</v>
      </c>
      <c r="AA36" s="10">
        <v>4.7622600000000004</v>
      </c>
      <c r="AB36" s="10">
        <v>4.9661599999999986</v>
      </c>
      <c r="AC36" s="10">
        <v>101.13552</v>
      </c>
      <c r="AD36" s="10">
        <v>55.390499999999996</v>
      </c>
      <c r="AE36" s="10" t="s">
        <v>41</v>
      </c>
      <c r="AF36" s="10" t="s">
        <v>41</v>
      </c>
    </row>
    <row r="37" spans="1:32">
      <c r="A37" s="1">
        <v>2005</v>
      </c>
      <c r="B37" s="1" t="s">
        <v>54</v>
      </c>
      <c r="C37" s="1" t="s">
        <v>58</v>
      </c>
      <c r="D37" s="10">
        <v>1173.5303801652892</v>
      </c>
      <c r="E37" s="10">
        <f t="shared" si="0"/>
        <v>0.19115909037514944</v>
      </c>
      <c r="F37" s="10">
        <f t="shared" si="1"/>
        <v>8.6763838176612748E-3</v>
      </c>
      <c r="G37" s="10">
        <f t="shared" si="2"/>
        <v>3.344608768839177E-3</v>
      </c>
      <c r="H37" s="10">
        <f t="shared" si="3"/>
        <v>0.52828883723715747</v>
      </c>
      <c r="I37" s="10">
        <f t="shared" si="4"/>
        <v>0.53734527086651351</v>
      </c>
      <c r="J37" s="10">
        <f t="shared" si="5"/>
        <v>1.0258703313930693</v>
      </c>
      <c r="K37" s="10">
        <f t="shared" si="6"/>
        <v>1.0187132946925646</v>
      </c>
      <c r="L37" s="10">
        <f t="shared" si="7"/>
        <v>0.44302474719638091</v>
      </c>
      <c r="M37" s="10">
        <f t="shared" si="8"/>
        <v>0.46095099806773621</v>
      </c>
      <c r="N37" s="10">
        <f t="shared" si="9"/>
        <v>8.9497623389355301</v>
      </c>
      <c r="O37" s="10">
        <f t="shared" si="10"/>
        <v>4.1549610324644775</v>
      </c>
      <c r="P37" s="10" t="str">
        <f t="shared" si="11"/>
        <v>.</v>
      </c>
      <c r="Q37" s="10" t="str">
        <f t="shared" si="12"/>
        <v>.</v>
      </c>
      <c r="R37" s="10"/>
      <c r="S37" s="10"/>
      <c r="T37" s="10">
        <v>2.2433100000000001</v>
      </c>
      <c r="U37" s="10">
        <v>0.10181999999999999</v>
      </c>
      <c r="V37" s="10">
        <v>3.9249999999999993E-2</v>
      </c>
      <c r="W37" s="10">
        <v>6.19963</v>
      </c>
      <c r="X37" s="10">
        <v>6.305909999999999</v>
      </c>
      <c r="Y37" s="10">
        <v>12.038899999999998</v>
      </c>
      <c r="Z37" s="10">
        <v>11.954909999999996</v>
      </c>
      <c r="AA37" s="10">
        <v>5.1990300000000005</v>
      </c>
      <c r="AB37" s="10">
        <v>5.4093999999999998</v>
      </c>
      <c r="AC37" s="10">
        <v>105.02818000000001</v>
      </c>
      <c r="AD37" s="10">
        <v>48.759730000000005</v>
      </c>
      <c r="AE37" s="10" t="s">
        <v>41</v>
      </c>
      <c r="AF37" s="10" t="s">
        <v>41</v>
      </c>
    </row>
    <row r="38" spans="1:32">
      <c r="A38" s="1">
        <v>2006</v>
      </c>
      <c r="B38" s="1" t="s">
        <v>54</v>
      </c>
      <c r="C38" s="1" t="s">
        <v>58</v>
      </c>
      <c r="D38" s="10">
        <v>677.07163636363646</v>
      </c>
      <c r="E38" s="10">
        <f t="shared" si="0"/>
        <v>0.13370224823800034</v>
      </c>
      <c r="F38" s="10">
        <f t="shared" si="1"/>
        <v>9.3003452837271943E-3</v>
      </c>
      <c r="G38" s="10">
        <f t="shared" si="2"/>
        <v>1.0338640143892387E-3</v>
      </c>
      <c r="H38" s="10">
        <f t="shared" si="3"/>
        <v>0.58345672567479101</v>
      </c>
      <c r="I38" s="10">
        <f t="shared" si="4"/>
        <v>0.54148775448495567</v>
      </c>
      <c r="J38" s="10">
        <f t="shared" si="5"/>
        <v>1.0621638263602562</v>
      </c>
      <c r="K38" s="10">
        <f t="shared" si="6"/>
        <v>1.1606260811935032</v>
      </c>
      <c r="L38" s="10">
        <f t="shared" si="7"/>
        <v>0.42834610759597341</v>
      </c>
      <c r="M38" s="10">
        <f t="shared" si="8"/>
        <v>0.46639821111986529</v>
      </c>
      <c r="N38" s="10">
        <f t="shared" si="9"/>
        <v>8.6248155828280826</v>
      </c>
      <c r="O38" s="10">
        <f t="shared" si="10"/>
        <v>5.2643986375552032</v>
      </c>
      <c r="P38" s="10" t="str">
        <f t="shared" si="11"/>
        <v>.</v>
      </c>
      <c r="Q38" s="10" t="str">
        <f t="shared" si="12"/>
        <v>.</v>
      </c>
      <c r="R38" s="10"/>
      <c r="S38" s="10"/>
      <c r="T38" s="10">
        <v>0.90526000000000006</v>
      </c>
      <c r="U38" s="10">
        <v>6.2969999999999998E-2</v>
      </c>
      <c r="V38" s="10">
        <v>7.0000000000000001E-3</v>
      </c>
      <c r="W38" s="10">
        <v>3.9504200000000007</v>
      </c>
      <c r="X38" s="10">
        <v>3.6662599999999999</v>
      </c>
      <c r="Y38" s="10">
        <v>7.1916100000000007</v>
      </c>
      <c r="Z38" s="10">
        <v>7.8582700000000001</v>
      </c>
      <c r="AA38" s="10">
        <v>2.90021</v>
      </c>
      <c r="AB38" s="10">
        <v>3.1578499999999998</v>
      </c>
      <c r="AC38" s="10">
        <v>58.396180000000001</v>
      </c>
      <c r="AD38" s="10">
        <v>35.643749999999997</v>
      </c>
      <c r="AE38" s="10" t="s">
        <v>41</v>
      </c>
      <c r="AF38" s="10" t="s">
        <v>41</v>
      </c>
    </row>
    <row r="39" spans="1:32">
      <c r="A39" s="1">
        <v>2007</v>
      </c>
      <c r="B39" s="1" t="s">
        <v>54</v>
      </c>
      <c r="C39" s="1" t="s">
        <v>58</v>
      </c>
      <c r="D39" s="10">
        <v>542.27320661157023</v>
      </c>
      <c r="E39" s="10">
        <f t="shared" si="0"/>
        <v>8.6827081673843828E-2</v>
      </c>
      <c r="F39" s="10">
        <f t="shared" si="1"/>
        <v>3.4797957505425057E-3</v>
      </c>
      <c r="G39" s="10">
        <f t="shared" si="2"/>
        <v>2.9376336145279327E-3</v>
      </c>
      <c r="H39" s="10">
        <f t="shared" si="3"/>
        <v>0.59225312275118303</v>
      </c>
      <c r="I39" s="10">
        <f t="shared" si="4"/>
        <v>0.56722330413851041</v>
      </c>
      <c r="J39" s="10">
        <f t="shared" si="5"/>
        <v>1.0826756565543234</v>
      </c>
      <c r="K39" s="10">
        <f t="shared" si="6"/>
        <v>1.2406384674688544</v>
      </c>
      <c r="L39" s="10">
        <f t="shared" si="7"/>
        <v>0.42778805438227308</v>
      </c>
      <c r="M39" s="10">
        <f t="shared" si="8"/>
        <v>0.50097072229975004</v>
      </c>
      <c r="N39" s="10">
        <f t="shared" si="9"/>
        <v>8.6794478182127008</v>
      </c>
      <c r="O39" s="10">
        <f t="shared" si="10"/>
        <v>4.9411550623029248</v>
      </c>
      <c r="P39" s="10" t="str">
        <f t="shared" si="11"/>
        <v>.</v>
      </c>
      <c r="Q39" s="10" t="str">
        <f t="shared" si="12"/>
        <v>.</v>
      </c>
      <c r="R39" s="10"/>
      <c r="S39" s="10"/>
      <c r="T39" s="10">
        <v>0.47083999999999998</v>
      </c>
      <c r="U39" s="10">
        <v>1.8870000000000001E-2</v>
      </c>
      <c r="V39" s="10">
        <v>1.5929999999999996E-2</v>
      </c>
      <c r="W39" s="10">
        <v>3.2116299999999995</v>
      </c>
      <c r="X39" s="10">
        <v>3.0758999999999999</v>
      </c>
      <c r="Y39" s="10">
        <v>5.8710600000000008</v>
      </c>
      <c r="Z39" s="10">
        <v>6.7276499999999997</v>
      </c>
      <c r="AA39" s="10">
        <v>2.3197800000000002</v>
      </c>
      <c r="AB39" s="10">
        <v>2.7166299999999994</v>
      </c>
      <c r="AC39" s="10">
        <v>47.06631999999999</v>
      </c>
      <c r="AD39" s="10">
        <v>26.794560000000001</v>
      </c>
      <c r="AE39" s="10" t="s">
        <v>41</v>
      </c>
      <c r="AF39" s="10" t="s">
        <v>41</v>
      </c>
    </row>
    <row r="40" spans="1:32">
      <c r="A40" s="1">
        <v>2008</v>
      </c>
      <c r="B40" s="1" t="s">
        <v>54</v>
      </c>
      <c r="C40" s="1" t="s">
        <v>58</v>
      </c>
      <c r="D40" s="10">
        <v>608.10433884297515</v>
      </c>
      <c r="E40" s="10">
        <f t="shared" si="0"/>
        <v>7.6496740820018866E-2</v>
      </c>
      <c r="F40" s="10">
        <f t="shared" si="1"/>
        <v>3.946691129628214E-3</v>
      </c>
      <c r="G40" s="10">
        <f t="shared" si="2"/>
        <v>2.1591689388341024E-3</v>
      </c>
      <c r="H40" s="10">
        <f t="shared" si="3"/>
        <v>0.59212042572348356</v>
      </c>
      <c r="I40" s="10">
        <f t="shared" si="4"/>
        <v>0.54312061089451191</v>
      </c>
      <c r="J40" s="10">
        <f t="shared" si="5"/>
        <v>1.0462990631025493</v>
      </c>
      <c r="K40" s="10">
        <f t="shared" si="6"/>
        <v>0.91576718735400797</v>
      </c>
      <c r="L40" s="10">
        <f t="shared" si="7"/>
        <v>0.39814713452080619</v>
      </c>
      <c r="M40" s="10">
        <f t="shared" si="8"/>
        <v>0.50065585879434982</v>
      </c>
      <c r="N40" s="10">
        <f t="shared" si="9"/>
        <v>8.3128596148782385</v>
      </c>
      <c r="O40" s="10">
        <f t="shared" si="10"/>
        <v>4.1255962829888988</v>
      </c>
      <c r="P40" s="10" t="str">
        <f t="shared" si="11"/>
        <v>.</v>
      </c>
      <c r="Q40" s="10" t="str">
        <f t="shared" si="12"/>
        <v>.</v>
      </c>
      <c r="R40" s="10"/>
      <c r="S40" s="10"/>
      <c r="T40" s="10">
        <v>0.46517999999999998</v>
      </c>
      <c r="U40" s="10">
        <v>2.3999999999999997E-2</v>
      </c>
      <c r="V40" s="10">
        <v>1.3130000000000001E-2</v>
      </c>
      <c r="W40" s="10">
        <v>3.6007099999999999</v>
      </c>
      <c r="X40" s="10">
        <v>3.3027399999999996</v>
      </c>
      <c r="Y40" s="10">
        <v>6.36259</v>
      </c>
      <c r="Z40" s="10">
        <v>5.5688199999999997</v>
      </c>
      <c r="AA40" s="10">
        <v>2.4211499999999995</v>
      </c>
      <c r="AB40" s="10">
        <v>3.0445100000000003</v>
      </c>
      <c r="AC40" s="10">
        <v>50.55086</v>
      </c>
      <c r="AD40" s="10">
        <v>25.08793</v>
      </c>
      <c r="AE40" s="10" t="s">
        <v>41</v>
      </c>
      <c r="AF40" s="10" t="s">
        <v>41</v>
      </c>
    </row>
    <row r="41" spans="1:32">
      <c r="A41" s="1">
        <v>2009</v>
      </c>
      <c r="B41" s="1" t="s">
        <v>54</v>
      </c>
      <c r="C41" s="1" t="s">
        <v>58</v>
      </c>
      <c r="D41" s="10">
        <v>1397.3316694214875</v>
      </c>
      <c r="E41" s="10">
        <f t="shared" si="0"/>
        <v>0.10702541370290101</v>
      </c>
      <c r="F41" s="10">
        <f t="shared" si="1"/>
        <v>4.5042992567439575E-3</v>
      </c>
      <c r="G41" s="10">
        <f t="shared" si="2"/>
        <v>2.4038673662858203E-3</v>
      </c>
      <c r="H41" s="10">
        <f t="shared" si="3"/>
        <v>0.56603812631503581</v>
      </c>
      <c r="I41" s="10">
        <f t="shared" si="4"/>
        <v>0.5167677909275159</v>
      </c>
      <c r="J41" s="10">
        <f t="shared" si="5"/>
        <v>1.0110978165870474</v>
      </c>
      <c r="K41" s="10">
        <f t="shared" si="6"/>
        <v>0.89190277961421771</v>
      </c>
      <c r="L41" s="10">
        <f t="shared" si="7"/>
        <v>0.40418893549720253</v>
      </c>
      <c r="M41" s="10">
        <f t="shared" si="8"/>
        <v>0.46617851312973535</v>
      </c>
      <c r="N41" s="10">
        <f t="shared" si="9"/>
        <v>8.3455633728161445</v>
      </c>
      <c r="O41" s="10">
        <f t="shared" si="10"/>
        <v>4.4818929800630878</v>
      </c>
      <c r="P41" s="10" t="str">
        <f t="shared" si="11"/>
        <v>.</v>
      </c>
      <c r="Q41" s="10" t="str">
        <f t="shared" si="12"/>
        <v>.</v>
      </c>
      <c r="R41" s="10"/>
      <c r="S41" s="10"/>
      <c r="T41" s="10">
        <v>1.4955000000000001</v>
      </c>
      <c r="U41" s="10">
        <v>6.2939999999999996E-2</v>
      </c>
      <c r="V41" s="10">
        <v>3.3589999999999995E-2</v>
      </c>
      <c r="W41" s="10">
        <v>7.9094299999999986</v>
      </c>
      <c r="X41" s="10">
        <v>7.2209599999999998</v>
      </c>
      <c r="Y41" s="10">
        <v>14.12839</v>
      </c>
      <c r="Z41" s="10">
        <v>12.462839999999998</v>
      </c>
      <c r="AA41" s="10">
        <v>5.6478599999999997</v>
      </c>
      <c r="AB41" s="10">
        <v>6.5140599999999997</v>
      </c>
      <c r="AC41" s="10">
        <v>116.61520000000002</v>
      </c>
      <c r="AD41" s="10">
        <v>62.626909999999995</v>
      </c>
      <c r="AE41" s="10" t="s">
        <v>41</v>
      </c>
      <c r="AF41" s="10" t="s">
        <v>41</v>
      </c>
    </row>
    <row r="42" spans="1:32">
      <c r="A42" s="1">
        <v>2000</v>
      </c>
      <c r="B42" s="1" t="s">
        <v>54</v>
      </c>
      <c r="C42" s="1" t="s">
        <v>59</v>
      </c>
      <c r="D42" s="10">
        <v>614.42390082644624</v>
      </c>
      <c r="E42" s="10">
        <f t="shared" si="0"/>
        <v>1.7489554012377815E-2</v>
      </c>
      <c r="F42" s="10">
        <f t="shared" si="1"/>
        <v>4.1486016357296712E-3</v>
      </c>
      <c r="G42" s="10">
        <f t="shared" si="2"/>
        <v>4.6091956972877319E-3</v>
      </c>
      <c r="H42" s="10">
        <f t="shared" si="3"/>
        <v>0.47508243023647023</v>
      </c>
      <c r="I42" s="10">
        <f t="shared" si="4"/>
        <v>0.36842154039828107</v>
      </c>
      <c r="J42" s="10">
        <f t="shared" si="5"/>
        <v>0.81713618126619236</v>
      </c>
      <c r="K42" s="10">
        <f t="shared" si="6"/>
        <v>0.82035871215624523</v>
      </c>
      <c r="L42" s="10">
        <f t="shared" si="7"/>
        <v>0.29519847739652433</v>
      </c>
      <c r="M42" s="10">
        <f t="shared" si="8"/>
        <v>0.66809250006039389</v>
      </c>
      <c r="N42" s="10">
        <f t="shared" si="9"/>
        <v>7.2996753446068929</v>
      </c>
      <c r="O42" s="10">
        <f t="shared" si="10"/>
        <v>0</v>
      </c>
      <c r="P42" s="10" t="str">
        <f t="shared" si="11"/>
        <v>.</v>
      </c>
      <c r="Q42" s="10" t="str">
        <f t="shared" si="12"/>
        <v>.</v>
      </c>
      <c r="R42" s="10"/>
      <c r="S42" s="10"/>
      <c r="T42" s="10">
        <v>0.10746000000000001</v>
      </c>
      <c r="U42" s="10">
        <v>2.5490000000000002E-2</v>
      </c>
      <c r="V42" s="10">
        <v>2.8320000000000001E-2</v>
      </c>
      <c r="W42" s="10">
        <v>2.9190200000000002</v>
      </c>
      <c r="X42" s="10">
        <v>2.2636700000000003</v>
      </c>
      <c r="Y42" s="10">
        <v>5.0206799999999996</v>
      </c>
      <c r="Z42" s="10">
        <v>5.0404799999999996</v>
      </c>
      <c r="AA42" s="10">
        <v>1.8137699999999999</v>
      </c>
      <c r="AB42" s="10">
        <v>4.1049199999999999</v>
      </c>
      <c r="AC42" s="10">
        <v>44.850950000000005</v>
      </c>
      <c r="AD42" s="10">
        <v>0</v>
      </c>
      <c r="AE42" s="10" t="s">
        <v>41</v>
      </c>
      <c r="AF42" s="10" t="s">
        <v>41</v>
      </c>
    </row>
    <row r="43" spans="1:32">
      <c r="A43" s="1">
        <v>2001</v>
      </c>
      <c r="B43" s="1" t="s">
        <v>54</v>
      </c>
      <c r="C43" s="1" t="s">
        <v>59</v>
      </c>
      <c r="D43" s="10">
        <v>801.09185950413223</v>
      </c>
      <c r="E43" s="10">
        <f t="shared" si="0"/>
        <v>1.9091443532414411E-2</v>
      </c>
      <c r="F43" s="10">
        <f t="shared" si="1"/>
        <v>7.0703502136521016E-3</v>
      </c>
      <c r="G43" s="10">
        <f t="shared" si="2"/>
        <v>4.9881919939537061E-3</v>
      </c>
      <c r="H43" s="10">
        <f t="shared" si="3"/>
        <v>0.50356647020443113</v>
      </c>
      <c r="I43" s="10">
        <f t="shared" si="4"/>
        <v>0.37184749347520163</v>
      </c>
      <c r="J43" s="10">
        <f t="shared" si="5"/>
        <v>0.83831709439126556</v>
      </c>
      <c r="K43" s="10">
        <f t="shared" si="6"/>
        <v>0.82903850803214196</v>
      </c>
      <c r="L43" s="10">
        <f t="shared" si="7"/>
        <v>0.31039636347561383</v>
      </c>
      <c r="M43" s="10">
        <f t="shared" si="8"/>
        <v>0.66518588808260315</v>
      </c>
      <c r="N43" s="10">
        <f t="shared" si="9"/>
        <v>7.1043900053145448</v>
      </c>
      <c r="O43" s="10">
        <f t="shared" si="10"/>
        <v>0</v>
      </c>
      <c r="P43" s="10" t="str">
        <f t="shared" si="11"/>
        <v>.</v>
      </c>
      <c r="Q43" s="10" t="str">
        <f t="shared" si="12"/>
        <v>.</v>
      </c>
      <c r="R43" s="10"/>
      <c r="S43" s="10"/>
      <c r="T43" s="10">
        <v>0.15293999999999999</v>
      </c>
      <c r="U43" s="10">
        <v>5.664000000000001E-2</v>
      </c>
      <c r="V43" s="10">
        <v>3.9959999999999996E-2</v>
      </c>
      <c r="W43" s="10">
        <v>4.0340299999999996</v>
      </c>
      <c r="X43" s="10">
        <v>2.9788399999999995</v>
      </c>
      <c r="Y43" s="10">
        <v>6.7156900000000004</v>
      </c>
      <c r="Z43" s="10">
        <v>6.6413600000000006</v>
      </c>
      <c r="AA43" s="10">
        <v>2.4865599999999999</v>
      </c>
      <c r="AB43" s="10">
        <v>5.3287500000000012</v>
      </c>
      <c r="AC43" s="10">
        <v>56.912689999999998</v>
      </c>
      <c r="AD43" s="10">
        <v>0</v>
      </c>
      <c r="AE43" s="10" t="s">
        <v>41</v>
      </c>
      <c r="AF43" s="10" t="s">
        <v>41</v>
      </c>
    </row>
    <row r="44" spans="1:32">
      <c r="A44" s="1">
        <v>2002</v>
      </c>
      <c r="B44" s="1" t="s">
        <v>54</v>
      </c>
      <c r="C44" s="1" t="s">
        <v>59</v>
      </c>
      <c r="D44" s="10">
        <v>1250.9804380165292</v>
      </c>
      <c r="E44" s="10">
        <f t="shared" si="0"/>
        <v>1.8190532248514125E-2</v>
      </c>
      <c r="F44" s="10">
        <f t="shared" si="1"/>
        <v>5.0816142337758953E-3</v>
      </c>
      <c r="G44" s="10">
        <f t="shared" si="2"/>
        <v>3.0160343721938741E-3</v>
      </c>
      <c r="H44" s="10">
        <f t="shared" si="3"/>
        <v>0.46155797681016242</v>
      </c>
      <c r="I44" s="10">
        <f t="shared" si="4"/>
        <v>0.36085296482792428</v>
      </c>
      <c r="J44" s="10">
        <f t="shared" si="5"/>
        <v>0.79572387365089015</v>
      </c>
      <c r="K44" s="10">
        <f t="shared" si="6"/>
        <v>0.79544009623182588</v>
      </c>
      <c r="L44" s="10">
        <f t="shared" si="7"/>
        <v>0.31543019219840601</v>
      </c>
      <c r="M44" s="10">
        <f t="shared" si="8"/>
        <v>0.65987362784732273</v>
      </c>
      <c r="N44" s="10">
        <f t="shared" si="9"/>
        <v>7.2125716164722169</v>
      </c>
      <c r="O44" s="10">
        <f t="shared" si="10"/>
        <v>0</v>
      </c>
      <c r="P44" s="10" t="str">
        <f t="shared" si="11"/>
        <v>.</v>
      </c>
      <c r="Q44" s="10" t="str">
        <f t="shared" si="12"/>
        <v>.</v>
      </c>
      <c r="R44" s="10"/>
      <c r="S44" s="10"/>
      <c r="T44" s="10">
        <v>0.22755999999999998</v>
      </c>
      <c r="U44" s="10">
        <v>6.3569999999999988E-2</v>
      </c>
      <c r="V44" s="10">
        <v>3.773E-2</v>
      </c>
      <c r="W44" s="10">
        <v>5.774</v>
      </c>
      <c r="X44" s="10">
        <v>4.5141999999999998</v>
      </c>
      <c r="Y44" s="10">
        <v>9.9543499999999998</v>
      </c>
      <c r="Z44" s="10">
        <v>9.9507999999999974</v>
      </c>
      <c r="AA44" s="10">
        <v>3.94597</v>
      </c>
      <c r="AB44" s="10">
        <v>8.2548899999999996</v>
      </c>
      <c r="AC44" s="10">
        <v>90.227860000000007</v>
      </c>
      <c r="AD44" s="10">
        <v>0</v>
      </c>
      <c r="AE44" s="10" t="s">
        <v>41</v>
      </c>
      <c r="AF44" s="10" t="s">
        <v>41</v>
      </c>
    </row>
    <row r="45" spans="1:32">
      <c r="A45" s="1">
        <v>2003</v>
      </c>
      <c r="B45" s="1" t="s">
        <v>54</v>
      </c>
      <c r="C45" s="1" t="s">
        <v>59</v>
      </c>
      <c r="D45" s="10">
        <v>1162.5538016528926</v>
      </c>
      <c r="E45" s="10">
        <f t="shared" si="0"/>
        <v>2.6609521173142536E-2</v>
      </c>
      <c r="F45" s="10">
        <f t="shared" si="1"/>
        <v>3.7254189817643559E-3</v>
      </c>
      <c r="G45" s="10">
        <f t="shared" si="2"/>
        <v>4.9365457253164723E-3</v>
      </c>
      <c r="H45" s="10">
        <f t="shared" si="3"/>
        <v>0.47728371728783764</v>
      </c>
      <c r="I45" s="10">
        <f t="shared" si="4"/>
        <v>0.37831539441416417</v>
      </c>
      <c r="J45" s="10">
        <f t="shared" si="5"/>
        <v>0.82186561915805045</v>
      </c>
      <c r="K45" s="10">
        <f t="shared" si="6"/>
        <v>0.81927907219934215</v>
      </c>
      <c r="L45" s="10">
        <f t="shared" si="7"/>
        <v>0.32236271514244685</v>
      </c>
      <c r="M45" s="10">
        <f t="shared" si="8"/>
        <v>0.63053425910938021</v>
      </c>
      <c r="N45" s="10">
        <f t="shared" si="9"/>
        <v>7.4410698134578483</v>
      </c>
      <c r="O45" s="10">
        <f t="shared" si="10"/>
        <v>0</v>
      </c>
      <c r="P45" s="10" t="str">
        <f t="shared" si="11"/>
        <v>.</v>
      </c>
      <c r="Q45" s="10" t="str">
        <f t="shared" si="12"/>
        <v>.</v>
      </c>
      <c r="R45" s="10"/>
      <c r="S45" s="10"/>
      <c r="T45" s="10">
        <v>0.30934999999999996</v>
      </c>
      <c r="U45" s="10">
        <v>4.3310000000000008E-2</v>
      </c>
      <c r="V45" s="10">
        <v>5.7390000000000004E-2</v>
      </c>
      <c r="W45" s="10">
        <v>5.5486800000000001</v>
      </c>
      <c r="X45" s="10">
        <v>4.3981200000000005</v>
      </c>
      <c r="Y45" s="10">
        <v>9.5546299999999995</v>
      </c>
      <c r="Z45" s="10">
        <v>9.5245599999999992</v>
      </c>
      <c r="AA45" s="10">
        <v>3.7476400000000005</v>
      </c>
      <c r="AB45" s="10">
        <v>7.3303000000000003</v>
      </c>
      <c r="AC45" s="10">
        <v>86.506440000000012</v>
      </c>
      <c r="AD45" s="10">
        <v>0</v>
      </c>
      <c r="AE45" s="10" t="s">
        <v>41</v>
      </c>
      <c r="AF45" s="10" t="s">
        <v>41</v>
      </c>
    </row>
    <row r="46" spans="1:32">
      <c r="A46" s="1">
        <v>2004</v>
      </c>
      <c r="B46" s="1" t="s">
        <v>54</v>
      </c>
      <c r="C46" s="1" t="s">
        <v>59</v>
      </c>
      <c r="D46" s="10">
        <v>1348.2299008264463</v>
      </c>
      <c r="E46" s="10">
        <f t="shared" si="0"/>
        <v>2.9784237818331224E-2</v>
      </c>
      <c r="F46" s="10">
        <f t="shared" si="1"/>
        <v>7.2205786224089664E-3</v>
      </c>
      <c r="G46" s="10">
        <f t="shared" si="2"/>
        <v>2.6382740790866655E-3</v>
      </c>
      <c r="H46" s="10">
        <f t="shared" si="3"/>
        <v>0.46934725272901134</v>
      </c>
      <c r="I46" s="10">
        <f t="shared" si="4"/>
        <v>0.39332683518955963</v>
      </c>
      <c r="J46" s="10">
        <f t="shared" si="5"/>
        <v>0.82664759127269027</v>
      </c>
      <c r="K46" s="10">
        <f t="shared" si="6"/>
        <v>0.83191004687885284</v>
      </c>
      <c r="L46" s="10">
        <f t="shared" si="7"/>
        <v>0.3246634715130432</v>
      </c>
      <c r="M46" s="10">
        <f t="shared" si="8"/>
        <v>0.6020286299113049</v>
      </c>
      <c r="N46" s="10">
        <f t="shared" si="9"/>
        <v>7.9191241741896308</v>
      </c>
      <c r="O46" s="10">
        <f t="shared" si="10"/>
        <v>0</v>
      </c>
      <c r="P46" s="10" t="str">
        <f t="shared" si="11"/>
        <v>.</v>
      </c>
      <c r="Q46" s="10" t="str">
        <f t="shared" si="12"/>
        <v>.</v>
      </c>
      <c r="R46" s="10"/>
      <c r="S46" s="10"/>
      <c r="T46" s="10">
        <v>0.40155999999999997</v>
      </c>
      <c r="U46" s="10">
        <v>9.7349999999999992E-2</v>
      </c>
      <c r="V46" s="10">
        <v>3.5569999999999991E-2</v>
      </c>
      <c r="W46" s="10">
        <v>6.3278800000000004</v>
      </c>
      <c r="X46" s="10">
        <v>5.3029500000000001</v>
      </c>
      <c r="Y46" s="10">
        <v>11.145110000000001</v>
      </c>
      <c r="Z46" s="10">
        <v>11.216060000000001</v>
      </c>
      <c r="AA46" s="10">
        <v>4.3772099999999998</v>
      </c>
      <c r="AB46" s="10">
        <v>8.1167300000000004</v>
      </c>
      <c r="AC46" s="10">
        <v>106.768</v>
      </c>
      <c r="AD46" s="10">
        <v>0</v>
      </c>
      <c r="AE46" s="10" t="s">
        <v>41</v>
      </c>
      <c r="AF46" s="10" t="s">
        <v>41</v>
      </c>
    </row>
    <row r="47" spans="1:32">
      <c r="A47" s="1">
        <v>2005</v>
      </c>
      <c r="B47" s="1" t="s">
        <v>54</v>
      </c>
      <c r="C47" s="1" t="s">
        <v>59</v>
      </c>
      <c r="D47" s="10">
        <v>1390.5397933884294</v>
      </c>
      <c r="E47" s="10">
        <f t="shared" si="0"/>
        <v>4.7447042014690605E-2</v>
      </c>
      <c r="F47" s="10">
        <f t="shared" si="1"/>
        <v>8.0501112253125572E-3</v>
      </c>
      <c r="G47" s="10">
        <f t="shared" si="2"/>
        <v>2.2538010166276174E-3</v>
      </c>
      <c r="H47" s="10">
        <f t="shared" si="3"/>
        <v>0.45601212062751201</v>
      </c>
      <c r="I47" s="10">
        <f t="shared" si="4"/>
        <v>0.40094717364500504</v>
      </c>
      <c r="J47" s="10">
        <f t="shared" si="5"/>
        <v>0.82013330752731373</v>
      </c>
      <c r="K47" s="10">
        <f t="shared" si="6"/>
        <v>0.85813222007281043</v>
      </c>
      <c r="L47" s="10">
        <f t="shared" si="7"/>
        <v>0.33500587485156125</v>
      </c>
      <c r="M47" s="10">
        <f t="shared" si="8"/>
        <v>0.64965778347031733</v>
      </c>
      <c r="N47" s="10">
        <f t="shared" si="9"/>
        <v>7.704854654962908</v>
      </c>
      <c r="O47" s="10">
        <f t="shared" si="10"/>
        <v>0</v>
      </c>
      <c r="P47" s="10" t="str">
        <f t="shared" si="11"/>
        <v>.</v>
      </c>
      <c r="Q47" s="10" t="str">
        <f t="shared" si="12"/>
        <v>.</v>
      </c>
      <c r="R47" s="10"/>
      <c r="S47" s="10"/>
      <c r="T47" s="10">
        <v>0.65976999999999997</v>
      </c>
      <c r="U47" s="10">
        <v>0.11194</v>
      </c>
      <c r="V47" s="10">
        <v>3.1339999999999993E-2</v>
      </c>
      <c r="W47" s="10">
        <v>6.3410300000000008</v>
      </c>
      <c r="X47" s="10">
        <v>5.5753300000000001</v>
      </c>
      <c r="Y47" s="10">
        <v>11.404280000000002</v>
      </c>
      <c r="Z47" s="10">
        <v>11.93267</v>
      </c>
      <c r="AA47" s="10">
        <v>4.6583899999999998</v>
      </c>
      <c r="AB47" s="10">
        <v>9.0337499999999995</v>
      </c>
      <c r="AC47" s="10">
        <v>107.13907</v>
      </c>
      <c r="AD47" s="10">
        <v>0</v>
      </c>
      <c r="AE47" s="10" t="s">
        <v>41</v>
      </c>
      <c r="AF47" s="10" t="s">
        <v>41</v>
      </c>
    </row>
    <row r="48" spans="1:32">
      <c r="A48" s="1">
        <v>2006</v>
      </c>
      <c r="B48" s="1" t="s">
        <v>54</v>
      </c>
      <c r="C48" s="1" t="s">
        <v>59</v>
      </c>
      <c r="D48" s="10">
        <v>855.68191735537198</v>
      </c>
      <c r="E48" s="10">
        <f t="shared" si="0"/>
        <v>3.0791815820337652E-2</v>
      </c>
      <c r="F48" s="10">
        <f t="shared" si="1"/>
        <v>5.8783525723507812E-3</v>
      </c>
      <c r="G48" s="10">
        <f t="shared" si="2"/>
        <v>1.0377688040253468E-3</v>
      </c>
      <c r="H48" s="10">
        <f t="shared" si="3"/>
        <v>0.48766953179249661</v>
      </c>
      <c r="I48" s="10">
        <f t="shared" si="4"/>
        <v>0.3771868885549422</v>
      </c>
      <c r="J48" s="10">
        <f t="shared" si="5"/>
        <v>0.83253599912657728</v>
      </c>
      <c r="K48" s="10">
        <f t="shared" si="6"/>
        <v>0.87139039037368393</v>
      </c>
      <c r="L48" s="10">
        <f t="shared" si="7"/>
        <v>0.32087273837524699</v>
      </c>
      <c r="M48" s="10">
        <f t="shared" si="8"/>
        <v>0.63507827964805619</v>
      </c>
      <c r="N48" s="10">
        <f t="shared" si="9"/>
        <v>7.3626658133334306</v>
      </c>
      <c r="O48" s="10">
        <f t="shared" si="10"/>
        <v>0</v>
      </c>
      <c r="P48" s="10" t="str">
        <f t="shared" si="11"/>
        <v>.</v>
      </c>
      <c r="Q48" s="10" t="str">
        <f t="shared" si="12"/>
        <v>.</v>
      </c>
      <c r="R48" s="10"/>
      <c r="S48" s="10"/>
      <c r="T48" s="10">
        <v>0.26347999999999999</v>
      </c>
      <c r="U48" s="10">
        <v>5.0299999999999997E-2</v>
      </c>
      <c r="V48" s="10">
        <v>8.8800000000000007E-3</v>
      </c>
      <c r="W48" s="10">
        <v>4.1729000000000003</v>
      </c>
      <c r="X48" s="10">
        <v>3.2275199999999997</v>
      </c>
      <c r="Y48" s="10">
        <v>7.1238599999999996</v>
      </c>
      <c r="Z48" s="10">
        <v>7.4563299999999995</v>
      </c>
      <c r="AA48" s="10">
        <v>2.7456499999999999</v>
      </c>
      <c r="AB48" s="10">
        <v>5.4342499999999987</v>
      </c>
      <c r="AC48" s="10">
        <v>63.000999999999998</v>
      </c>
      <c r="AD48" s="10">
        <v>0</v>
      </c>
      <c r="AE48" s="10" t="s">
        <v>41</v>
      </c>
      <c r="AF48" s="10" t="s">
        <v>41</v>
      </c>
    </row>
    <row r="49" spans="1:32">
      <c r="A49" s="1">
        <v>2007</v>
      </c>
      <c r="B49" s="1" t="s">
        <v>54</v>
      </c>
      <c r="C49" s="1" t="s">
        <v>59</v>
      </c>
      <c r="D49" s="10">
        <v>783.62568595041319</v>
      </c>
      <c r="E49" s="10">
        <f t="shared" si="0"/>
        <v>1.9932986220398612E-2</v>
      </c>
      <c r="F49" s="10">
        <f t="shared" si="1"/>
        <v>3.334500191671036E-3</v>
      </c>
      <c r="G49" s="10">
        <f t="shared" si="2"/>
        <v>2.3059478937426567E-3</v>
      </c>
      <c r="H49" s="10">
        <f t="shared" si="3"/>
        <v>0.51524472364673013</v>
      </c>
      <c r="I49" s="10">
        <f t="shared" si="4"/>
        <v>0.42477933784965732</v>
      </c>
      <c r="J49" s="10">
        <f t="shared" si="5"/>
        <v>0.86941381863165657</v>
      </c>
      <c r="K49" s="10">
        <f t="shared" si="6"/>
        <v>0.90172261153358058</v>
      </c>
      <c r="L49" s="10">
        <f t="shared" si="7"/>
        <v>0.3202294213922427</v>
      </c>
      <c r="M49" s="10">
        <f t="shared" si="8"/>
        <v>0.69005267399340642</v>
      </c>
      <c r="N49" s="10">
        <f t="shared" si="9"/>
        <v>7.473018183289315</v>
      </c>
      <c r="O49" s="10">
        <f t="shared" si="10"/>
        <v>0</v>
      </c>
      <c r="P49" s="10" t="str">
        <f t="shared" si="11"/>
        <v>.</v>
      </c>
      <c r="Q49" s="10" t="str">
        <f t="shared" si="12"/>
        <v>.</v>
      </c>
      <c r="R49" s="10"/>
      <c r="S49" s="10"/>
      <c r="T49" s="10">
        <v>0.15619999999999998</v>
      </c>
      <c r="U49" s="10">
        <v>2.613E-2</v>
      </c>
      <c r="V49" s="10">
        <v>1.8069999999999999E-2</v>
      </c>
      <c r="W49" s="10">
        <v>4.0375899999999998</v>
      </c>
      <c r="X49" s="10">
        <v>3.3286800000000003</v>
      </c>
      <c r="Y49" s="10">
        <v>6.8129499999999998</v>
      </c>
      <c r="Z49" s="10">
        <v>7.0661300000000011</v>
      </c>
      <c r="AA49" s="10">
        <v>2.5094000000000007</v>
      </c>
      <c r="AB49" s="10">
        <v>5.4074299999999997</v>
      </c>
      <c r="AC49" s="10">
        <v>58.560490000000001</v>
      </c>
      <c r="AD49" s="10">
        <v>0</v>
      </c>
      <c r="AE49" s="10" t="s">
        <v>41</v>
      </c>
      <c r="AF49" s="10" t="s">
        <v>41</v>
      </c>
    </row>
    <row r="50" spans="1:32">
      <c r="A50" s="1">
        <v>2008</v>
      </c>
      <c r="B50" s="1" t="s">
        <v>54</v>
      </c>
      <c r="C50" s="1" t="s">
        <v>59</v>
      </c>
      <c r="D50" s="10">
        <v>921.57917355371899</v>
      </c>
      <c r="E50" s="10">
        <f t="shared" si="0"/>
        <v>1.9360246533348974E-2</v>
      </c>
      <c r="F50" s="10">
        <f t="shared" si="1"/>
        <v>4.2785255061649477E-3</v>
      </c>
      <c r="G50" s="10">
        <f t="shared" si="2"/>
        <v>1.5397483371159171E-3</v>
      </c>
      <c r="H50" s="10">
        <f t="shared" si="3"/>
        <v>0.52741534742556528</v>
      </c>
      <c r="I50" s="10">
        <f t="shared" si="4"/>
        <v>0.40107351664067825</v>
      </c>
      <c r="J50" s="10">
        <f t="shared" si="5"/>
        <v>0.83554297025909896</v>
      </c>
      <c r="K50" s="10">
        <f t="shared" si="6"/>
        <v>0.74365070269250377</v>
      </c>
      <c r="L50" s="10">
        <f t="shared" si="7"/>
        <v>0.29606788850040727</v>
      </c>
      <c r="M50" s="10">
        <f t="shared" si="8"/>
        <v>0.68780308647355926</v>
      </c>
      <c r="N50" s="10">
        <f t="shared" si="9"/>
        <v>6.9476157705584045</v>
      </c>
      <c r="O50" s="10">
        <f t="shared" si="10"/>
        <v>0</v>
      </c>
      <c r="P50" s="10" t="str">
        <f t="shared" si="11"/>
        <v>.</v>
      </c>
      <c r="Q50" s="10" t="str">
        <f t="shared" si="12"/>
        <v>.</v>
      </c>
      <c r="R50" s="10"/>
      <c r="S50" s="10"/>
      <c r="T50" s="10">
        <v>0.17842</v>
      </c>
      <c r="U50" s="10">
        <v>3.943E-2</v>
      </c>
      <c r="V50" s="10">
        <v>1.4190000000000001E-2</v>
      </c>
      <c r="W50" s="10">
        <v>4.8605499999999999</v>
      </c>
      <c r="X50" s="10">
        <v>3.6962100000000002</v>
      </c>
      <c r="Y50" s="10">
        <v>7.7001900000000001</v>
      </c>
      <c r="Z50" s="10">
        <v>6.8533299999999997</v>
      </c>
      <c r="AA50" s="10">
        <v>2.7284999999999999</v>
      </c>
      <c r="AB50" s="10">
        <v>6.3386499999999995</v>
      </c>
      <c r="AC50" s="10">
        <v>64.027779999999993</v>
      </c>
      <c r="AD50" s="10">
        <v>0</v>
      </c>
      <c r="AE50" s="10" t="s">
        <v>41</v>
      </c>
      <c r="AF50" s="10" t="s">
        <v>41</v>
      </c>
    </row>
    <row r="51" spans="1:32">
      <c r="A51" s="1">
        <v>2009</v>
      </c>
      <c r="B51" s="1" t="s">
        <v>54</v>
      </c>
      <c r="C51" s="1" t="s">
        <v>59</v>
      </c>
      <c r="D51" s="10">
        <v>1569.367338842975</v>
      </c>
      <c r="E51" s="10">
        <f t="shared" si="0"/>
        <v>2.1962990529299363E-2</v>
      </c>
      <c r="F51" s="10">
        <f t="shared" si="1"/>
        <v>4.4272617557610519E-3</v>
      </c>
      <c r="G51" s="10">
        <f t="shared" si="2"/>
        <v>2.3614611495179133E-3</v>
      </c>
      <c r="H51" s="10">
        <f t="shared" si="3"/>
        <v>0.49623499911381896</v>
      </c>
      <c r="I51" s="10">
        <f t="shared" si="4"/>
        <v>0.38019142187570365</v>
      </c>
      <c r="J51" s="10">
        <f t="shared" si="5"/>
        <v>0.8304461089147217</v>
      </c>
      <c r="K51" s="10">
        <f t="shared" si="6"/>
        <v>0.74731898069489999</v>
      </c>
      <c r="L51" s="10">
        <f t="shared" si="7"/>
        <v>0.30387468134234946</v>
      </c>
      <c r="M51" s="10">
        <f t="shared" si="8"/>
        <v>0.60896705082736724</v>
      </c>
      <c r="N51" s="10">
        <f t="shared" si="9"/>
        <v>7.2944674689355278</v>
      </c>
      <c r="O51" s="10">
        <f t="shared" si="10"/>
        <v>0</v>
      </c>
      <c r="P51" s="10" t="str">
        <f t="shared" si="11"/>
        <v>.</v>
      </c>
      <c r="Q51" s="10" t="str">
        <f t="shared" si="12"/>
        <v>.</v>
      </c>
      <c r="R51" s="10"/>
      <c r="S51" s="10"/>
      <c r="T51" s="10">
        <v>0.34468000000000004</v>
      </c>
      <c r="U51" s="10">
        <v>6.9479999999999986E-2</v>
      </c>
      <c r="V51" s="10">
        <v>3.7060000000000003E-2</v>
      </c>
      <c r="W51" s="10">
        <v>7.7877500000000008</v>
      </c>
      <c r="X51" s="10">
        <v>5.9665999999999988</v>
      </c>
      <c r="Y51" s="10">
        <v>13.03275</v>
      </c>
      <c r="Z51" s="10">
        <v>11.728179999999998</v>
      </c>
      <c r="AA51" s="10">
        <v>4.76891</v>
      </c>
      <c r="AB51" s="10">
        <v>9.5569299999999995</v>
      </c>
      <c r="AC51" s="10">
        <v>114.47699</v>
      </c>
      <c r="AD51" s="10">
        <v>0</v>
      </c>
      <c r="AE51" s="10" t="s">
        <v>41</v>
      </c>
      <c r="AF51" s="10" t="s">
        <v>41</v>
      </c>
    </row>
    <row r="52" spans="1:32">
      <c r="A52" s="1">
        <v>2000</v>
      </c>
      <c r="B52" s="1" t="s">
        <v>54</v>
      </c>
      <c r="C52" s="1" t="s">
        <v>60</v>
      </c>
      <c r="D52" s="10">
        <v>443.12504132231402</v>
      </c>
      <c r="E52" s="10">
        <f t="shared" si="0"/>
        <v>7.8555704945323535E-3</v>
      </c>
      <c r="F52" s="10">
        <f t="shared" si="1"/>
        <v>3.9334269956822444E-3</v>
      </c>
      <c r="G52" s="10">
        <f t="shared" si="2"/>
        <v>3.8589559165901535E-3</v>
      </c>
      <c r="H52" s="10">
        <f t="shared" si="3"/>
        <v>0.43436272395176784</v>
      </c>
      <c r="I52" s="10">
        <f t="shared" si="4"/>
        <v>0.323904060063266</v>
      </c>
      <c r="J52" s="10">
        <f t="shared" si="5"/>
        <v>0.64093647055576175</v>
      </c>
      <c r="K52" s="10">
        <f t="shared" si="6"/>
        <v>0.42161011583208891</v>
      </c>
      <c r="L52" s="10">
        <f t="shared" si="7"/>
        <v>0.2336518823017513</v>
      </c>
      <c r="M52" s="10">
        <f t="shared" si="8"/>
        <v>0.36669108005072171</v>
      </c>
      <c r="N52" s="10">
        <f t="shared" si="9"/>
        <v>6.3789489114969147</v>
      </c>
      <c r="O52" s="10">
        <f t="shared" si="10"/>
        <v>0</v>
      </c>
      <c r="P52" s="10" t="str">
        <f t="shared" si="11"/>
        <v>.</v>
      </c>
      <c r="Q52" s="10" t="str">
        <f t="shared" si="12"/>
        <v>.</v>
      </c>
      <c r="R52" s="10"/>
      <c r="S52" s="10"/>
      <c r="T52" s="10">
        <v>3.4810000000000001E-2</v>
      </c>
      <c r="U52" s="10">
        <v>1.7430000000000001E-2</v>
      </c>
      <c r="V52" s="10">
        <v>1.7100000000000001E-2</v>
      </c>
      <c r="W52" s="10">
        <v>1.9247700000000001</v>
      </c>
      <c r="X52" s="10">
        <v>1.4353000000000002</v>
      </c>
      <c r="Y52" s="10">
        <v>2.8401500000000004</v>
      </c>
      <c r="Z52" s="10">
        <v>1.86826</v>
      </c>
      <c r="AA52" s="10">
        <v>1.0353699999999999</v>
      </c>
      <c r="AB52" s="10">
        <v>1.6249</v>
      </c>
      <c r="AC52" s="10">
        <v>28.266720000000007</v>
      </c>
      <c r="AD52" s="10">
        <v>0</v>
      </c>
      <c r="AE52" s="10" t="s">
        <v>41</v>
      </c>
      <c r="AF52" s="10" t="s">
        <v>41</v>
      </c>
    </row>
    <row r="53" spans="1:32">
      <c r="A53" s="1">
        <v>2001</v>
      </c>
      <c r="B53" s="1" t="s">
        <v>54</v>
      </c>
      <c r="C53" s="1" t="s">
        <v>60</v>
      </c>
      <c r="D53" s="10">
        <v>608.47274380165288</v>
      </c>
      <c r="E53" s="10">
        <f t="shared" si="0"/>
        <v>5.7751148852535576E-3</v>
      </c>
      <c r="F53" s="10">
        <f t="shared" si="1"/>
        <v>6.7151734266209561E-3</v>
      </c>
      <c r="G53" s="10">
        <f t="shared" si="2"/>
        <v>4.2960017956894707E-3</v>
      </c>
      <c r="H53" s="10">
        <f t="shared" si="3"/>
        <v>0.45198244753202843</v>
      </c>
      <c r="I53" s="10">
        <f t="shared" si="4"/>
        <v>0.34890634323828412</v>
      </c>
      <c r="J53" s="10">
        <f t="shared" si="5"/>
        <v>0.67263489477421068</v>
      </c>
      <c r="K53" s="10">
        <f t="shared" si="6"/>
        <v>0.46459763872702164</v>
      </c>
      <c r="L53" s="10">
        <f t="shared" si="7"/>
        <v>0.24996846867734235</v>
      </c>
      <c r="M53" s="10">
        <f t="shared" si="8"/>
        <v>0.37000671319041001</v>
      </c>
      <c r="N53" s="10">
        <f t="shared" si="9"/>
        <v>6.2423108326412464</v>
      </c>
      <c r="O53" s="10">
        <f t="shared" si="10"/>
        <v>0</v>
      </c>
      <c r="P53" s="10" t="str">
        <f t="shared" si="11"/>
        <v>.</v>
      </c>
      <c r="Q53" s="10" t="str">
        <f t="shared" si="12"/>
        <v>.</v>
      </c>
      <c r="R53" s="10"/>
      <c r="S53" s="10"/>
      <c r="T53" s="10">
        <v>3.5139999999999998E-2</v>
      </c>
      <c r="U53" s="10">
        <v>4.086E-2</v>
      </c>
      <c r="V53" s="10">
        <v>2.614E-2</v>
      </c>
      <c r="W53" s="10">
        <v>2.7501899999999995</v>
      </c>
      <c r="X53" s="10">
        <v>2.1230000000000002</v>
      </c>
      <c r="Y53" s="10">
        <v>4.0928000000000004</v>
      </c>
      <c r="Z53" s="10">
        <v>2.8269499999999996</v>
      </c>
      <c r="AA53" s="10">
        <v>1.5209900000000001</v>
      </c>
      <c r="AB53" s="10">
        <v>2.2513900000000002</v>
      </c>
      <c r="AC53" s="10">
        <v>37.982759999999999</v>
      </c>
      <c r="AD53" s="10">
        <v>0</v>
      </c>
      <c r="AE53" s="10" t="s">
        <v>41</v>
      </c>
      <c r="AF53" s="10" t="s">
        <v>41</v>
      </c>
    </row>
    <row r="54" spans="1:32">
      <c r="A54" s="1">
        <v>2002</v>
      </c>
      <c r="B54" s="1" t="s">
        <v>54</v>
      </c>
      <c r="C54" s="1" t="s">
        <v>60</v>
      </c>
      <c r="D54" s="10">
        <v>1070.8398595041322</v>
      </c>
      <c r="E54" s="10">
        <f t="shared" si="0"/>
        <v>6.3744358593084858E-3</v>
      </c>
      <c r="F54" s="10">
        <f t="shared" si="1"/>
        <v>5.6002771532776127E-3</v>
      </c>
      <c r="G54" s="10">
        <f t="shared" si="2"/>
        <v>2.5465992657975737E-3</v>
      </c>
      <c r="H54" s="10">
        <f t="shared" si="3"/>
        <v>0.42684720403633436</v>
      </c>
      <c r="I54" s="10">
        <f t="shared" si="4"/>
        <v>0.3330451297966685</v>
      </c>
      <c r="J54" s="10">
        <f t="shared" si="5"/>
        <v>0.63233357816317548</v>
      </c>
      <c r="K54" s="10">
        <f t="shared" si="6"/>
        <v>0.41902343848853391</v>
      </c>
      <c r="L54" s="10">
        <f t="shared" si="7"/>
        <v>0.2548756451094234</v>
      </c>
      <c r="M54" s="10">
        <f t="shared" si="8"/>
        <v>0.36482765983412901</v>
      </c>
      <c r="N54" s="10">
        <f t="shared" si="9"/>
        <v>6.2160069415816457</v>
      </c>
      <c r="O54" s="10">
        <f t="shared" si="10"/>
        <v>0</v>
      </c>
      <c r="P54" s="10" t="str">
        <f t="shared" si="11"/>
        <v>.</v>
      </c>
      <c r="Q54" s="10" t="str">
        <f t="shared" si="12"/>
        <v>.</v>
      </c>
      <c r="R54" s="10"/>
      <c r="S54" s="10"/>
      <c r="T54" s="10">
        <v>6.8260000000000001E-2</v>
      </c>
      <c r="U54" s="10">
        <v>5.9969999999999996E-2</v>
      </c>
      <c r="V54" s="10">
        <v>2.7269999999999999E-2</v>
      </c>
      <c r="W54" s="10">
        <v>4.5708499999999992</v>
      </c>
      <c r="X54" s="10">
        <v>3.5663799999999997</v>
      </c>
      <c r="Y54" s="10">
        <v>6.77128</v>
      </c>
      <c r="Z54" s="10">
        <v>4.4870700000000001</v>
      </c>
      <c r="AA54" s="10">
        <v>2.7293099999999999</v>
      </c>
      <c r="AB54" s="10">
        <v>3.90672</v>
      </c>
      <c r="AC54" s="10">
        <v>66.563479999999998</v>
      </c>
      <c r="AD54" s="10">
        <v>0</v>
      </c>
      <c r="AE54" s="10" t="s">
        <v>41</v>
      </c>
      <c r="AF54" s="10" t="s">
        <v>41</v>
      </c>
    </row>
    <row r="55" spans="1:32">
      <c r="A55" s="1">
        <v>2003</v>
      </c>
      <c r="B55" s="1" t="s">
        <v>54</v>
      </c>
      <c r="C55" s="1" t="s">
        <v>60</v>
      </c>
      <c r="D55" s="10">
        <v>1011.1110247933884</v>
      </c>
      <c r="E55" s="10">
        <f t="shared" si="0"/>
        <v>1.0347033850350724E-2</v>
      </c>
      <c r="F55" s="10">
        <f t="shared" si="1"/>
        <v>5.2546158331976105E-3</v>
      </c>
      <c r="G55" s="10">
        <f t="shared" si="2"/>
        <v>3.6613189938824679E-3</v>
      </c>
      <c r="H55" s="10">
        <f t="shared" si="3"/>
        <v>0.42871652011565964</v>
      </c>
      <c r="I55" s="10">
        <f t="shared" si="4"/>
        <v>0.40976410091528975</v>
      </c>
      <c r="J55" s="10">
        <f t="shared" si="5"/>
        <v>0.67343049705064628</v>
      </c>
      <c r="K55" s="10">
        <f t="shared" si="6"/>
        <v>0.49424344878656262</v>
      </c>
      <c r="L55" s="10">
        <f t="shared" si="7"/>
        <v>0.27876365017144955</v>
      </c>
      <c r="M55" s="10">
        <f t="shared" si="8"/>
        <v>0.32226035718143092</v>
      </c>
      <c r="N55" s="10">
        <f t="shared" si="9"/>
        <v>6.5901664966630191</v>
      </c>
      <c r="O55" s="10">
        <f t="shared" si="10"/>
        <v>0</v>
      </c>
      <c r="P55" s="10" t="str">
        <f t="shared" si="11"/>
        <v>.</v>
      </c>
      <c r="Q55" s="10" t="str">
        <f t="shared" si="12"/>
        <v>.</v>
      </c>
      <c r="R55" s="10"/>
      <c r="S55" s="10"/>
      <c r="T55" s="10">
        <v>0.10461999999999999</v>
      </c>
      <c r="U55" s="10">
        <v>5.3130000000000004E-2</v>
      </c>
      <c r="V55" s="10">
        <v>3.7019999999999997E-2</v>
      </c>
      <c r="W55" s="10">
        <v>4.3347999999999995</v>
      </c>
      <c r="X55" s="10">
        <v>4.1431700000000005</v>
      </c>
      <c r="Y55" s="10">
        <v>6.8091299999999988</v>
      </c>
      <c r="Z55" s="10">
        <v>4.9973499999999991</v>
      </c>
      <c r="AA55" s="10">
        <v>2.8186100000000001</v>
      </c>
      <c r="AB55" s="10">
        <v>3.25841</v>
      </c>
      <c r="AC55" s="10">
        <v>66.633899999999997</v>
      </c>
      <c r="AD55" s="10">
        <v>0</v>
      </c>
      <c r="AE55" s="10" t="s">
        <v>41</v>
      </c>
      <c r="AF55" s="10" t="s">
        <v>41</v>
      </c>
    </row>
    <row r="56" spans="1:32">
      <c r="A56" s="1">
        <v>2004</v>
      </c>
      <c r="B56" s="1" t="s">
        <v>54</v>
      </c>
      <c r="C56" s="1" t="s">
        <v>60</v>
      </c>
      <c r="D56" s="10">
        <v>1355.3996280991737</v>
      </c>
      <c r="E56" s="10">
        <f t="shared" si="0"/>
        <v>1.2503323483839706E-2</v>
      </c>
      <c r="F56" s="10">
        <f t="shared" si="1"/>
        <v>7.8825460613290484E-3</v>
      </c>
      <c r="G56" s="10">
        <f t="shared" si="2"/>
        <v>1.1701345987708603E-3</v>
      </c>
      <c r="H56" s="10">
        <f t="shared" si="3"/>
        <v>0.43370751165425858</v>
      </c>
      <c r="I56" s="10">
        <f t="shared" si="4"/>
        <v>0.37345074434605308</v>
      </c>
      <c r="J56" s="10">
        <f t="shared" si="5"/>
        <v>0.64344491611162469</v>
      </c>
      <c r="K56" s="10">
        <f t="shared" si="6"/>
        <v>0.46857840804537193</v>
      </c>
      <c r="L56" s="10">
        <f t="shared" si="7"/>
        <v>0.26734107969925369</v>
      </c>
      <c r="M56" s="10">
        <f t="shared" si="8"/>
        <v>0.34242373273400406</v>
      </c>
      <c r="N56" s="10">
        <f t="shared" si="9"/>
        <v>6.8831426588803613</v>
      </c>
      <c r="O56" s="10">
        <f t="shared" si="10"/>
        <v>0</v>
      </c>
      <c r="P56" s="10" t="str">
        <f t="shared" si="11"/>
        <v>.</v>
      </c>
      <c r="Q56" s="10" t="str">
        <f t="shared" si="12"/>
        <v>.</v>
      </c>
      <c r="R56" s="10"/>
      <c r="S56" s="10"/>
      <c r="T56" s="10">
        <v>0.16947000000000004</v>
      </c>
      <c r="U56" s="10">
        <v>0.10683999999999999</v>
      </c>
      <c r="V56" s="10">
        <v>1.5859999999999999E-2</v>
      </c>
      <c r="W56" s="10">
        <v>5.878470000000001</v>
      </c>
      <c r="X56" s="10">
        <v>5.0617499999999991</v>
      </c>
      <c r="Y56" s="10">
        <v>8.7212500000000013</v>
      </c>
      <c r="Z56" s="10">
        <v>6.3511099999999994</v>
      </c>
      <c r="AA56" s="10">
        <v>3.6235399999999998</v>
      </c>
      <c r="AB56" s="10">
        <v>4.6412100000000001</v>
      </c>
      <c r="AC56" s="10">
        <v>93.294089999999997</v>
      </c>
      <c r="AD56" s="10">
        <v>0</v>
      </c>
      <c r="AE56" s="10" t="s">
        <v>41</v>
      </c>
      <c r="AF56" s="10" t="s">
        <v>41</v>
      </c>
    </row>
    <row r="57" spans="1:32">
      <c r="A57" s="1">
        <v>2005</v>
      </c>
      <c r="B57" s="1" t="s">
        <v>54</v>
      </c>
      <c r="C57" s="1" t="s">
        <v>60</v>
      </c>
      <c r="D57" s="10">
        <v>674.32276859504134</v>
      </c>
      <c r="E57" s="10">
        <f t="shared" si="0"/>
        <v>1.641943667877125E-2</v>
      </c>
      <c r="F57" s="10">
        <f t="shared" si="1"/>
        <v>6.2418180076723451E-3</v>
      </c>
      <c r="G57" s="10">
        <f t="shared" si="2"/>
        <v>1.8922688946994321E-3</v>
      </c>
      <c r="H57" s="10">
        <f t="shared" si="3"/>
        <v>0.43693022647577046</v>
      </c>
      <c r="I57" s="10">
        <f t="shared" si="4"/>
        <v>0.38455471485900367</v>
      </c>
      <c r="J57" s="10">
        <f t="shared" si="5"/>
        <v>0.67548809148033495</v>
      </c>
      <c r="K57" s="10">
        <f t="shared" si="6"/>
        <v>0.46082679463344034</v>
      </c>
      <c r="L57" s="10">
        <f t="shared" si="7"/>
        <v>0.26052509003370439</v>
      </c>
      <c r="M57" s="10">
        <f t="shared" si="8"/>
        <v>0.35929529786573133</v>
      </c>
      <c r="N57" s="10">
        <f t="shared" si="9"/>
        <v>6.7819970094268438</v>
      </c>
      <c r="O57" s="10">
        <f t="shared" si="10"/>
        <v>0</v>
      </c>
      <c r="P57" s="10" t="str">
        <f t="shared" si="11"/>
        <v>.</v>
      </c>
      <c r="Q57" s="10" t="str">
        <f t="shared" si="12"/>
        <v>.</v>
      </c>
      <c r="R57" s="10"/>
      <c r="S57" s="10"/>
      <c r="T57" s="10">
        <v>0.11072</v>
      </c>
      <c r="U57" s="10">
        <v>4.2090000000000002E-2</v>
      </c>
      <c r="V57" s="10">
        <v>1.2759999999999999E-2</v>
      </c>
      <c r="W57" s="10">
        <v>2.9463199999999996</v>
      </c>
      <c r="X57" s="10">
        <v>2.59314</v>
      </c>
      <c r="Y57" s="10">
        <v>4.55497</v>
      </c>
      <c r="Z57" s="10">
        <v>3.1074600000000001</v>
      </c>
      <c r="AA57" s="10">
        <v>1.7567799999999998</v>
      </c>
      <c r="AB57" s="10">
        <v>2.4228100000000001</v>
      </c>
      <c r="AC57" s="10">
        <v>45.732550000000003</v>
      </c>
      <c r="AD57" s="10">
        <v>0</v>
      </c>
      <c r="AE57" s="10" t="s">
        <v>41</v>
      </c>
      <c r="AF57" s="10" t="s">
        <v>41</v>
      </c>
    </row>
    <row r="58" spans="1:32">
      <c r="A58" s="1">
        <v>2006</v>
      </c>
      <c r="B58" s="1" t="s">
        <v>54</v>
      </c>
      <c r="C58" s="1" t="s">
        <v>60</v>
      </c>
      <c r="D58" s="10">
        <v>658.05627272727281</v>
      </c>
      <c r="E58" s="10">
        <f t="shared" si="0"/>
        <v>5.824729827609381E-3</v>
      </c>
      <c r="F58" s="10">
        <f t="shared" si="1"/>
        <v>4.7974620573344165E-3</v>
      </c>
      <c r="G58" s="10">
        <f t="shared" si="2"/>
        <v>1.1290827711749991E-3</v>
      </c>
      <c r="H58" s="10">
        <f t="shared" si="3"/>
        <v>0.45018946293484979</v>
      </c>
      <c r="I58" s="10">
        <f t="shared" si="4"/>
        <v>0.34166986824420503</v>
      </c>
      <c r="J58" s="10">
        <f t="shared" si="5"/>
        <v>0.65852574917950502</v>
      </c>
      <c r="K58" s="10">
        <f t="shared" si="6"/>
        <v>0.4326043406898471</v>
      </c>
      <c r="L58" s="10">
        <f t="shared" si="7"/>
        <v>0.24613548523551235</v>
      </c>
      <c r="M58" s="10">
        <f t="shared" si="8"/>
        <v>0.31134267461790704</v>
      </c>
      <c r="N58" s="10">
        <f t="shared" si="9"/>
        <v>6.756327968083415</v>
      </c>
      <c r="O58" s="10">
        <f t="shared" si="10"/>
        <v>0</v>
      </c>
      <c r="P58" s="10" t="str">
        <f t="shared" si="11"/>
        <v>.</v>
      </c>
      <c r="Q58" s="10" t="str">
        <f t="shared" si="12"/>
        <v>.</v>
      </c>
      <c r="R58" s="10"/>
      <c r="S58" s="10"/>
      <c r="T58" s="10">
        <v>3.8329999999999996E-2</v>
      </c>
      <c r="U58" s="10">
        <v>3.1570000000000001E-2</v>
      </c>
      <c r="V58" s="10">
        <v>7.4300000000000008E-3</v>
      </c>
      <c r="W58" s="10">
        <v>2.9624999999999999</v>
      </c>
      <c r="X58" s="10">
        <v>2.2483799999999996</v>
      </c>
      <c r="Y58" s="10">
        <v>4.3334700000000002</v>
      </c>
      <c r="Z58" s="10">
        <v>2.8467800000000003</v>
      </c>
      <c r="AA58" s="10">
        <v>1.6197099999999995</v>
      </c>
      <c r="AB58" s="10">
        <v>2.04881</v>
      </c>
      <c r="AC58" s="10">
        <v>44.460440000000006</v>
      </c>
      <c r="AD58" s="10">
        <v>0</v>
      </c>
      <c r="AE58" s="10" t="s">
        <v>41</v>
      </c>
      <c r="AF58" s="10" t="s">
        <v>41</v>
      </c>
    </row>
    <row r="59" spans="1:32">
      <c r="A59" s="1">
        <v>2007</v>
      </c>
      <c r="B59" s="1" t="s">
        <v>54</v>
      </c>
      <c r="C59" s="1" t="s">
        <v>60</v>
      </c>
      <c r="D59" s="10">
        <v>532.86471074380177</v>
      </c>
      <c r="E59" s="10">
        <f t="shared" si="0"/>
        <v>8.3060482534524516E-3</v>
      </c>
      <c r="F59" s="10">
        <f t="shared" si="1"/>
        <v>2.6761014029424296E-3</v>
      </c>
      <c r="G59" s="10">
        <f t="shared" si="2"/>
        <v>1.9742346955788472E-3</v>
      </c>
      <c r="H59" s="10">
        <f t="shared" si="3"/>
        <v>0.46809630093880522</v>
      </c>
      <c r="I59" s="10">
        <f t="shared" si="4"/>
        <v>0.38798778720289817</v>
      </c>
      <c r="J59" s="10">
        <f t="shared" si="5"/>
        <v>0.66976850371987473</v>
      </c>
      <c r="K59" s="10">
        <f t="shared" si="6"/>
        <v>0.40616125563634448</v>
      </c>
      <c r="L59" s="10">
        <f t="shared" si="7"/>
        <v>0.22666541349943373</v>
      </c>
      <c r="M59" s="10">
        <f t="shared" si="8"/>
        <v>0.37581396546314527</v>
      </c>
      <c r="N59" s="10">
        <f t="shared" si="9"/>
        <v>6.1953699193025447</v>
      </c>
      <c r="O59" s="10">
        <f t="shared" si="10"/>
        <v>0</v>
      </c>
      <c r="P59" s="10" t="str">
        <f t="shared" si="11"/>
        <v>.</v>
      </c>
      <c r="Q59" s="10" t="str">
        <f t="shared" si="12"/>
        <v>.</v>
      </c>
      <c r="R59" s="10"/>
      <c r="S59" s="10"/>
      <c r="T59" s="10">
        <v>4.4260000000000001E-2</v>
      </c>
      <c r="U59" s="10">
        <v>1.4259999999999998E-2</v>
      </c>
      <c r="V59" s="10">
        <v>1.052E-2</v>
      </c>
      <c r="W59" s="10">
        <v>2.4943200000000001</v>
      </c>
      <c r="X59" s="10">
        <v>2.0674500000000005</v>
      </c>
      <c r="Y59" s="10">
        <v>3.5689599999999997</v>
      </c>
      <c r="Z59" s="10">
        <v>2.1642900000000003</v>
      </c>
      <c r="AA59" s="10">
        <v>1.2078199999999997</v>
      </c>
      <c r="AB59" s="10">
        <v>2.00258</v>
      </c>
      <c r="AC59" s="10">
        <v>33.012940000000008</v>
      </c>
      <c r="AD59" s="10">
        <v>0</v>
      </c>
      <c r="AE59" s="10" t="s">
        <v>41</v>
      </c>
      <c r="AF59" s="10" t="s">
        <v>41</v>
      </c>
    </row>
    <row r="60" spans="1:32">
      <c r="A60" s="1">
        <v>2008</v>
      </c>
      <c r="B60" s="1" t="s">
        <v>54</v>
      </c>
      <c r="C60" s="1" t="s">
        <v>60</v>
      </c>
      <c r="D60" s="10">
        <v>861.85033884297513</v>
      </c>
      <c r="E60" s="10">
        <f t="shared" si="0"/>
        <v>4.8825182405209649E-3</v>
      </c>
      <c r="F60" s="10">
        <f t="shared" si="1"/>
        <v>3.5911107306113087E-3</v>
      </c>
      <c r="G60" s="10">
        <f t="shared" si="2"/>
        <v>4.9892653123194252E-3</v>
      </c>
      <c r="H60" s="10">
        <f t="shared" si="3"/>
        <v>0.47579490489091936</v>
      </c>
      <c r="I60" s="10">
        <f t="shared" si="4"/>
        <v>0.35772684201052685</v>
      </c>
      <c r="J60" s="10">
        <f t="shared" si="5"/>
        <v>0.68173205198106779</v>
      </c>
      <c r="K60" s="10">
        <f t="shared" si="6"/>
        <v>0.360389717334195</v>
      </c>
      <c r="L60" s="10">
        <f t="shared" si="7"/>
        <v>0.23079181040530994</v>
      </c>
      <c r="M60" s="10">
        <f t="shared" si="8"/>
        <v>0.36104644388460727</v>
      </c>
      <c r="N60" s="10">
        <f t="shared" si="9"/>
        <v>6.370143112515815</v>
      </c>
      <c r="O60" s="10">
        <f t="shared" si="10"/>
        <v>0</v>
      </c>
      <c r="P60" s="10" t="str">
        <f t="shared" si="11"/>
        <v>.</v>
      </c>
      <c r="Q60" s="10" t="str">
        <f t="shared" si="12"/>
        <v>.</v>
      </c>
      <c r="R60" s="10"/>
      <c r="S60" s="10"/>
      <c r="T60" s="10">
        <v>4.2079999999999999E-2</v>
      </c>
      <c r="U60" s="10">
        <v>3.0950000000000002E-2</v>
      </c>
      <c r="V60" s="10">
        <v>4.299999999999999E-2</v>
      </c>
      <c r="W60" s="10">
        <v>4.1006399999999994</v>
      </c>
      <c r="X60" s="10">
        <v>3.0830700000000002</v>
      </c>
      <c r="Y60" s="10">
        <v>5.8755100000000002</v>
      </c>
      <c r="Z60" s="10">
        <v>3.1060199999999996</v>
      </c>
      <c r="AA60" s="10">
        <v>1.9890800000000004</v>
      </c>
      <c r="AB60" s="10">
        <v>3.1116800000000002</v>
      </c>
      <c r="AC60" s="10">
        <v>54.901099999999992</v>
      </c>
      <c r="AD60" s="10">
        <v>0</v>
      </c>
      <c r="AE60" s="10" t="s">
        <v>41</v>
      </c>
      <c r="AF60" s="10" t="s">
        <v>41</v>
      </c>
    </row>
    <row r="61" spans="1:32">
      <c r="A61" s="1">
        <v>2009</v>
      </c>
      <c r="B61" s="1" t="s">
        <v>54</v>
      </c>
      <c r="C61" s="1" t="s">
        <v>60</v>
      </c>
      <c r="D61" s="10">
        <v>1128.9155950413221</v>
      </c>
      <c r="E61" s="10">
        <f t="shared" si="0"/>
        <v>4.7186875824892956E-3</v>
      </c>
      <c r="F61" s="10">
        <f t="shared" si="1"/>
        <v>3.182700297331338E-3</v>
      </c>
      <c r="G61" s="10">
        <f t="shared" si="2"/>
        <v>1.8442477091688964E-3</v>
      </c>
      <c r="H61" s="10">
        <f t="shared" si="3"/>
        <v>0.46213552394136564</v>
      </c>
      <c r="I61" s="10">
        <f t="shared" si="4"/>
        <v>0.35587691565665225</v>
      </c>
      <c r="J61" s="10">
        <f t="shared" si="5"/>
        <v>0.62993726291288377</v>
      </c>
      <c r="K61" s="10">
        <f t="shared" si="6"/>
        <v>0.40399123017102628</v>
      </c>
      <c r="L61" s="10">
        <f t="shared" si="7"/>
        <v>0.23958212747526086</v>
      </c>
      <c r="M61" s="10">
        <f t="shared" si="8"/>
        <v>0.31897070213368739</v>
      </c>
      <c r="N61" s="10">
        <f t="shared" si="9"/>
        <v>6.307678830266628</v>
      </c>
      <c r="O61" s="10">
        <f t="shared" si="10"/>
        <v>0</v>
      </c>
      <c r="P61" s="10" t="str">
        <f t="shared" si="11"/>
        <v>.</v>
      </c>
      <c r="Q61" s="10" t="str">
        <f t="shared" si="12"/>
        <v>.</v>
      </c>
      <c r="R61" s="10"/>
      <c r="S61" s="10"/>
      <c r="T61" s="10">
        <v>5.3270000000000005E-2</v>
      </c>
      <c r="U61" s="10">
        <v>3.5930000000000004E-2</v>
      </c>
      <c r="V61" s="10">
        <v>2.0819999999999998E-2</v>
      </c>
      <c r="W61" s="10">
        <v>5.2171199999999995</v>
      </c>
      <c r="X61" s="10">
        <v>4.01755</v>
      </c>
      <c r="Y61" s="10">
        <v>7.1114599999999992</v>
      </c>
      <c r="Z61" s="10">
        <v>4.560719999999999</v>
      </c>
      <c r="AA61" s="10">
        <v>2.7046800000000002</v>
      </c>
      <c r="AB61" s="10">
        <v>3.6009100000000003</v>
      </c>
      <c r="AC61" s="10">
        <v>71.208370000000016</v>
      </c>
      <c r="AD61" s="10">
        <v>0</v>
      </c>
      <c r="AE61" s="10" t="s">
        <v>41</v>
      </c>
      <c r="AF61" s="10" t="s">
        <v>41</v>
      </c>
    </row>
    <row r="62" spans="1:32">
      <c r="A62" s="1">
        <v>2000</v>
      </c>
      <c r="B62" s="1" t="s">
        <v>54</v>
      </c>
      <c r="C62" s="1" t="s">
        <v>61</v>
      </c>
      <c r="D62" s="10">
        <v>435.30352066115705</v>
      </c>
      <c r="E62" s="10">
        <f t="shared" si="0"/>
        <v>1.3448087879254233E-2</v>
      </c>
      <c r="F62" s="10">
        <f t="shared" si="1"/>
        <v>3.6135705900353439E-3</v>
      </c>
      <c r="G62" s="10">
        <f t="shared" si="2"/>
        <v>5.8166311086900778E-3</v>
      </c>
      <c r="H62" s="10">
        <f t="shared" si="3"/>
        <v>0.52193007686894477</v>
      </c>
      <c r="I62" s="10">
        <f t="shared" si="4"/>
        <v>0.3433650152265752</v>
      </c>
      <c r="J62" s="10">
        <f t="shared" si="5"/>
        <v>0.80169579026136328</v>
      </c>
      <c r="K62" s="10">
        <f t="shared" si="6"/>
        <v>0.45284954208639372</v>
      </c>
      <c r="L62" s="10">
        <f t="shared" si="7"/>
        <v>0.26151867512372767</v>
      </c>
      <c r="M62" s="10">
        <f t="shared" si="8"/>
        <v>0.42272113885161078</v>
      </c>
      <c r="N62" s="10">
        <f t="shared" si="9"/>
        <v>7.1276956255430095</v>
      </c>
      <c r="O62" s="10">
        <f t="shared" si="10"/>
        <v>0</v>
      </c>
      <c r="P62" s="10" t="str">
        <f t="shared" si="11"/>
        <v>.</v>
      </c>
      <c r="Q62" s="10" t="str">
        <f t="shared" si="12"/>
        <v>.</v>
      </c>
      <c r="R62" s="10"/>
      <c r="S62" s="10"/>
      <c r="T62" s="10">
        <v>5.8540000000000009E-2</v>
      </c>
      <c r="U62" s="10">
        <v>1.5729999999999997E-2</v>
      </c>
      <c r="V62" s="10">
        <v>2.5319999999999999E-2</v>
      </c>
      <c r="W62" s="10">
        <v>2.2719800000000001</v>
      </c>
      <c r="X62" s="10">
        <v>1.49468</v>
      </c>
      <c r="Y62" s="10">
        <v>3.4898099999999999</v>
      </c>
      <c r="Z62" s="10">
        <v>1.9712700000000001</v>
      </c>
      <c r="AA62" s="10">
        <v>1.1384000000000001</v>
      </c>
      <c r="AB62" s="10">
        <v>1.84012</v>
      </c>
      <c r="AC62" s="10">
        <v>31.02711</v>
      </c>
      <c r="AD62" s="10">
        <v>0</v>
      </c>
      <c r="AE62" s="10" t="s">
        <v>41</v>
      </c>
      <c r="AF62" s="10" t="s">
        <v>41</v>
      </c>
    </row>
    <row r="63" spans="1:32">
      <c r="A63" s="1">
        <v>2001</v>
      </c>
      <c r="B63" s="1" t="s">
        <v>54</v>
      </c>
      <c r="C63" s="1" t="s">
        <v>61</v>
      </c>
      <c r="D63" s="10">
        <v>610.93822314049601</v>
      </c>
      <c r="E63" s="10">
        <f t="shared" si="0"/>
        <v>8.8797848857992065E-3</v>
      </c>
      <c r="F63" s="10">
        <f t="shared" si="1"/>
        <v>7.3084312470218359E-3</v>
      </c>
      <c r="G63" s="10">
        <f t="shared" si="2"/>
        <v>4.5700201661108544E-3</v>
      </c>
      <c r="H63" s="10">
        <f t="shared" si="3"/>
        <v>0.53734565552711377</v>
      </c>
      <c r="I63" s="10">
        <f t="shared" si="4"/>
        <v>0.36171578668630849</v>
      </c>
      <c r="J63" s="10">
        <f t="shared" si="5"/>
        <v>0.83113149704373523</v>
      </c>
      <c r="K63" s="10">
        <f t="shared" si="6"/>
        <v>0.47181366148326931</v>
      </c>
      <c r="L63" s="10">
        <f t="shared" si="7"/>
        <v>0.27433051927650898</v>
      </c>
      <c r="M63" s="10">
        <f t="shared" si="8"/>
        <v>0.41761832921252057</v>
      </c>
      <c r="N63" s="10">
        <f t="shared" si="9"/>
        <v>6.9174817353474412</v>
      </c>
      <c r="O63" s="10">
        <f t="shared" si="10"/>
        <v>0</v>
      </c>
      <c r="P63" s="10" t="str">
        <f t="shared" si="11"/>
        <v>.</v>
      </c>
      <c r="Q63" s="10" t="str">
        <f t="shared" si="12"/>
        <v>.</v>
      </c>
      <c r="R63" s="10"/>
      <c r="S63" s="10"/>
      <c r="T63" s="10">
        <v>5.425E-2</v>
      </c>
      <c r="U63" s="10">
        <v>4.4649999999999995E-2</v>
      </c>
      <c r="V63" s="10">
        <v>2.7919999999999997E-2</v>
      </c>
      <c r="W63" s="10">
        <v>3.2828499999999998</v>
      </c>
      <c r="X63" s="10">
        <v>2.2098599999999999</v>
      </c>
      <c r="Y63" s="10">
        <v>5.0777000000000001</v>
      </c>
      <c r="Z63" s="10">
        <v>2.8824900000000002</v>
      </c>
      <c r="AA63" s="10">
        <v>1.6759899999999999</v>
      </c>
      <c r="AB63" s="10">
        <v>2.55139</v>
      </c>
      <c r="AC63" s="10">
        <v>42.261540000000004</v>
      </c>
      <c r="AD63" s="10">
        <v>0</v>
      </c>
      <c r="AE63" s="10" t="s">
        <v>41</v>
      </c>
      <c r="AF63" s="10" t="s">
        <v>41</v>
      </c>
    </row>
    <row r="64" spans="1:32">
      <c r="A64" s="1">
        <v>2002</v>
      </c>
      <c r="B64" s="1" t="s">
        <v>54</v>
      </c>
      <c r="C64" s="1" t="s">
        <v>61</v>
      </c>
      <c r="D64" s="10">
        <v>1084.6975537190083</v>
      </c>
      <c r="E64" s="10">
        <f t="shared" si="0"/>
        <v>7.1088940631994267E-3</v>
      </c>
      <c r="F64" s="10">
        <f t="shared" si="1"/>
        <v>5.1737924371255597E-3</v>
      </c>
      <c r="G64" s="10">
        <f t="shared" si="2"/>
        <v>3.2174867436864226E-3</v>
      </c>
      <c r="H64" s="10">
        <f t="shared" si="3"/>
        <v>0.49957059287364747</v>
      </c>
      <c r="I64" s="10">
        <f t="shared" si="4"/>
        <v>0.34226960199836026</v>
      </c>
      <c r="J64" s="10">
        <f t="shared" si="5"/>
        <v>0.7552307988446092</v>
      </c>
      <c r="K64" s="10">
        <f t="shared" si="6"/>
        <v>0.44854530954905941</v>
      </c>
      <c r="L64" s="10">
        <f t="shared" si="7"/>
        <v>0.28091056253910712</v>
      </c>
      <c r="M64" s="10">
        <f t="shared" si="8"/>
        <v>0.40367565917220599</v>
      </c>
      <c r="N64" s="10">
        <f t="shared" si="9"/>
        <v>6.7816563011310969</v>
      </c>
      <c r="O64" s="10">
        <f t="shared" si="10"/>
        <v>0</v>
      </c>
      <c r="P64" s="10" t="str">
        <f t="shared" si="11"/>
        <v>.</v>
      </c>
      <c r="Q64" s="10" t="str">
        <f t="shared" si="12"/>
        <v>.</v>
      </c>
      <c r="R64" s="10"/>
      <c r="S64" s="10"/>
      <c r="T64" s="10">
        <v>7.7109999999999998E-2</v>
      </c>
      <c r="U64" s="10">
        <v>5.6120000000000003E-2</v>
      </c>
      <c r="V64" s="10">
        <v>3.4900000000000007E-2</v>
      </c>
      <c r="W64" s="10">
        <v>5.4188300000000007</v>
      </c>
      <c r="X64" s="10">
        <v>3.7125899999999996</v>
      </c>
      <c r="Y64" s="10">
        <v>8.1919699999999995</v>
      </c>
      <c r="Z64" s="10">
        <v>4.8653600000000008</v>
      </c>
      <c r="AA64" s="10">
        <v>3.0470299999999999</v>
      </c>
      <c r="AB64" s="10">
        <v>4.37866</v>
      </c>
      <c r="AC64" s="10">
        <v>73.560459999999992</v>
      </c>
      <c r="AD64" s="10">
        <v>0</v>
      </c>
      <c r="AE64" s="10" t="s">
        <v>41</v>
      </c>
      <c r="AF64" s="10" t="s">
        <v>41</v>
      </c>
    </row>
    <row r="65" spans="1:32">
      <c r="A65" s="1">
        <v>2003</v>
      </c>
      <c r="B65" s="1" t="s">
        <v>54</v>
      </c>
      <c r="C65" s="1" t="s">
        <v>61</v>
      </c>
      <c r="D65" s="10" t="s">
        <v>41</v>
      </c>
      <c r="E65" s="10" t="str">
        <f t="shared" si="0"/>
        <v>.</v>
      </c>
      <c r="F65" s="10" t="str">
        <f t="shared" si="1"/>
        <v>.</v>
      </c>
      <c r="G65" s="10" t="str">
        <f t="shared" si="2"/>
        <v>.</v>
      </c>
      <c r="H65" s="10" t="str">
        <f t="shared" si="3"/>
        <v>.</v>
      </c>
      <c r="I65" s="10" t="str">
        <f t="shared" si="4"/>
        <v>.</v>
      </c>
      <c r="J65" s="10" t="str">
        <f t="shared" si="5"/>
        <v>.</v>
      </c>
      <c r="K65" s="10" t="str">
        <f t="shared" si="6"/>
        <v>.</v>
      </c>
      <c r="L65" s="10" t="str">
        <f t="shared" si="7"/>
        <v>.</v>
      </c>
      <c r="M65" s="10" t="str">
        <f t="shared" si="8"/>
        <v>.</v>
      </c>
      <c r="N65" s="10" t="str">
        <f t="shared" si="9"/>
        <v>.</v>
      </c>
      <c r="O65" s="10" t="str">
        <f t="shared" si="10"/>
        <v>.</v>
      </c>
      <c r="P65" s="10" t="str">
        <f t="shared" si="11"/>
        <v>.</v>
      </c>
      <c r="Q65" s="10" t="str">
        <f t="shared" si="12"/>
        <v>.</v>
      </c>
      <c r="R65" s="10"/>
      <c r="S65" s="10"/>
      <c r="T65" s="10" t="s">
        <v>41</v>
      </c>
      <c r="U65" s="10" t="s">
        <v>41</v>
      </c>
      <c r="V65" s="10" t="s">
        <v>41</v>
      </c>
      <c r="W65" s="10" t="s">
        <v>41</v>
      </c>
      <c r="X65" s="10" t="s">
        <v>41</v>
      </c>
      <c r="Y65" s="10" t="s">
        <v>41</v>
      </c>
      <c r="Z65" s="10" t="s">
        <v>41</v>
      </c>
      <c r="AA65" s="10" t="s">
        <v>41</v>
      </c>
      <c r="AB65" s="10" t="s">
        <v>41</v>
      </c>
      <c r="AC65" s="10" t="s">
        <v>41</v>
      </c>
      <c r="AD65" s="10" t="s">
        <v>41</v>
      </c>
      <c r="AE65" s="10" t="s">
        <v>41</v>
      </c>
      <c r="AF65" s="10" t="s">
        <v>41</v>
      </c>
    </row>
    <row r="66" spans="1:32">
      <c r="A66" s="1">
        <v>2004</v>
      </c>
      <c r="B66" s="1" t="s">
        <v>54</v>
      </c>
      <c r="C66" s="1" t="s">
        <v>61</v>
      </c>
      <c r="D66" s="10">
        <v>1841.8736528925619</v>
      </c>
      <c r="E66" s="10">
        <f t="shared" ref="E66:E129" si="13">IF(T66=".",".",(100*T66/$D66))</f>
        <v>1.1008355523277967E-2</v>
      </c>
      <c r="F66" s="10">
        <f t="shared" ref="F66:F129" si="14">IF(U66=".",".",(100*U66/$D66))</f>
        <v>7.3251495719109461E-3</v>
      </c>
      <c r="G66" s="10">
        <f t="shared" ref="G66:G129" si="15">IF(V66=".",".",(100*V66/$D66))</f>
        <v>1.4566688631364561E-3</v>
      </c>
      <c r="H66" s="10">
        <f t="shared" ref="H66:H129" si="16">IF(W66=".",".",(100*W66/$D66))</f>
        <v>0.49892510192370054</v>
      </c>
      <c r="I66" s="10">
        <f t="shared" ref="I66:I129" si="17">IF(X66=".",".",(100*X66/$D66))</f>
        <v>0.367307496329914</v>
      </c>
      <c r="J66" s="10">
        <f t="shared" ref="J66:J129" si="18">IF(Y66=".",".",(100*Y66/$D66))</f>
        <v>0.77788288993109045</v>
      </c>
      <c r="K66" s="10">
        <f t="shared" ref="K66:K129" si="19">IF(Z66=".",".",(100*Z66/$D66))</f>
        <v>0.44290985905512886</v>
      </c>
      <c r="L66" s="10">
        <f t="shared" ref="L66:L129" si="20">IF(AA66=".",".",(100*AA66/$D66))</f>
        <v>0.27993776836443834</v>
      </c>
      <c r="M66" s="10">
        <f t="shared" ref="M66:M129" si="21">IF(AB66=".",".",(100*AB66/$D66))</f>
        <v>0.36223983059435089</v>
      </c>
      <c r="N66" s="10">
        <f t="shared" ref="N66:N129" si="22">IF(AC66=".",".",(100*AC66/$D66))</f>
        <v>7.3871663122126563</v>
      </c>
      <c r="O66" s="10">
        <f t="shared" ref="O66:O129" si="23">IF(AD66=".",".",(100*AD66/$D66))</f>
        <v>0</v>
      </c>
      <c r="P66" s="10" t="str">
        <f t="shared" ref="P66:P129" si="24">IF(AE66=".",".",(100*AE66/$D66))</f>
        <v>.</v>
      </c>
      <c r="Q66" s="10" t="str">
        <f t="shared" ref="Q66:Q129" si="25">IF(AF66=".",".",(100*AF66/$D66))</f>
        <v>.</v>
      </c>
      <c r="R66" s="10"/>
      <c r="S66" s="10"/>
      <c r="T66" s="10">
        <v>0.20276</v>
      </c>
      <c r="U66" s="10">
        <v>0.13492000000000001</v>
      </c>
      <c r="V66" s="10">
        <v>2.683E-2</v>
      </c>
      <c r="W66" s="10">
        <v>9.1895700000000016</v>
      </c>
      <c r="X66" s="10">
        <v>6.7653400000000001</v>
      </c>
      <c r="Y66" s="10">
        <v>14.327620000000001</v>
      </c>
      <c r="Z66" s="10">
        <v>8.1578400000000002</v>
      </c>
      <c r="AA66" s="10">
        <v>5.1560999999999995</v>
      </c>
      <c r="AB66" s="10">
        <v>6.6719999999999997</v>
      </c>
      <c r="AC66" s="10">
        <v>136.06227000000001</v>
      </c>
      <c r="AD66" s="10">
        <v>0</v>
      </c>
      <c r="AE66" s="10" t="s">
        <v>41</v>
      </c>
      <c r="AF66" s="10" t="s">
        <v>41</v>
      </c>
    </row>
    <row r="67" spans="1:32">
      <c r="A67" s="1">
        <v>2005</v>
      </c>
      <c r="B67" s="1" t="s">
        <v>54</v>
      </c>
      <c r="C67" s="1" t="s">
        <v>61</v>
      </c>
      <c r="D67" s="10">
        <v>2182.0814628099174</v>
      </c>
      <c r="E67" s="10">
        <f t="shared" si="13"/>
        <v>1.8133603476492607E-2</v>
      </c>
      <c r="F67" s="10">
        <f t="shared" si="14"/>
        <v>8.6596217061791908E-3</v>
      </c>
      <c r="G67" s="10">
        <f t="shared" si="15"/>
        <v>1.9252260154349482E-3</v>
      </c>
      <c r="H67" s="10">
        <f t="shared" si="16"/>
        <v>0.49236108656388389</v>
      </c>
      <c r="I67" s="10">
        <f t="shared" si="17"/>
        <v>0.39233136552912251</v>
      </c>
      <c r="J67" s="10">
        <f t="shared" si="18"/>
        <v>0.79671590159667727</v>
      </c>
      <c r="K67" s="10">
        <f t="shared" si="19"/>
        <v>0.52154056546290162</v>
      </c>
      <c r="L67" s="10">
        <f t="shared" si="20"/>
        <v>0.30195985403382591</v>
      </c>
      <c r="M67" s="10">
        <f t="shared" si="21"/>
        <v>0.38850978501431355</v>
      </c>
      <c r="N67" s="10">
        <f t="shared" si="22"/>
        <v>7.4936579035612354</v>
      </c>
      <c r="O67" s="10">
        <f t="shared" si="23"/>
        <v>0</v>
      </c>
      <c r="P67" s="10" t="str">
        <f t="shared" si="24"/>
        <v>.</v>
      </c>
      <c r="Q67" s="10" t="str">
        <f t="shared" si="25"/>
        <v>.</v>
      </c>
      <c r="R67" s="10"/>
      <c r="S67" s="10"/>
      <c r="T67" s="10">
        <v>0.39568999999999993</v>
      </c>
      <c r="U67" s="10">
        <v>0.18896000000000002</v>
      </c>
      <c r="V67" s="10">
        <v>4.2010000000000006E-2</v>
      </c>
      <c r="W67" s="10">
        <v>10.74372</v>
      </c>
      <c r="X67" s="10">
        <v>8.5609900000000003</v>
      </c>
      <c r="Y67" s="10">
        <v>17.384989999999998</v>
      </c>
      <c r="Z67" s="10">
        <v>11.380439999999998</v>
      </c>
      <c r="AA67" s="10">
        <v>6.58901</v>
      </c>
      <c r="AB67" s="10">
        <v>8.4775999999999989</v>
      </c>
      <c r="AC67" s="10">
        <v>163.51772</v>
      </c>
      <c r="AD67" s="10">
        <v>0</v>
      </c>
      <c r="AE67" s="10" t="s">
        <v>41</v>
      </c>
      <c r="AF67" s="10" t="s">
        <v>41</v>
      </c>
    </row>
    <row r="68" spans="1:32">
      <c r="A68" s="1">
        <v>2006</v>
      </c>
      <c r="B68" s="1" t="s">
        <v>54</v>
      </c>
      <c r="C68" s="1" t="s">
        <v>61</v>
      </c>
      <c r="D68" s="10">
        <v>1332.5396280991736</v>
      </c>
      <c r="E68" s="10">
        <f t="shared" si="13"/>
        <v>1.5474961918704976E-2</v>
      </c>
      <c r="F68" s="10">
        <f t="shared" si="14"/>
        <v>6.1904350355170609E-3</v>
      </c>
      <c r="G68" s="10">
        <f t="shared" si="15"/>
        <v>1.0003454845853126E-3</v>
      </c>
      <c r="H68" s="10">
        <f t="shared" si="16"/>
        <v>0.51434117646292687</v>
      </c>
      <c r="I68" s="10">
        <f t="shared" si="17"/>
        <v>0.37484663830412185</v>
      </c>
      <c r="J68" s="10">
        <f t="shared" si="18"/>
        <v>0.79950717977500196</v>
      </c>
      <c r="K68" s="10">
        <f t="shared" si="19"/>
        <v>0.57470410924470039</v>
      </c>
      <c r="L68" s="10">
        <f t="shared" si="20"/>
        <v>0.29115156639163414</v>
      </c>
      <c r="M68" s="10">
        <f t="shared" si="21"/>
        <v>0.38283514369302712</v>
      </c>
      <c r="N68" s="10">
        <f t="shared" si="22"/>
        <v>7.3470347849732889</v>
      </c>
      <c r="O68" s="10">
        <f t="shared" si="23"/>
        <v>0</v>
      </c>
      <c r="P68" s="10" t="str">
        <f t="shared" si="24"/>
        <v>.</v>
      </c>
      <c r="Q68" s="10" t="str">
        <f t="shared" si="25"/>
        <v>.</v>
      </c>
      <c r="R68" s="10"/>
      <c r="S68" s="10"/>
      <c r="T68" s="10">
        <v>0.20621</v>
      </c>
      <c r="U68" s="10">
        <v>8.2489999999999994E-2</v>
      </c>
      <c r="V68" s="10">
        <v>1.333E-2</v>
      </c>
      <c r="W68" s="10">
        <v>6.8537999999999997</v>
      </c>
      <c r="X68" s="10">
        <v>4.99498</v>
      </c>
      <c r="Y68" s="10">
        <v>10.653750000000002</v>
      </c>
      <c r="Z68" s="10">
        <v>7.6581599999999987</v>
      </c>
      <c r="AA68" s="10">
        <v>3.8797099999999998</v>
      </c>
      <c r="AB68" s="10">
        <v>5.1014300000000006</v>
      </c>
      <c r="AC68" s="10">
        <v>97.902149999999992</v>
      </c>
      <c r="AD68" s="10">
        <v>0</v>
      </c>
      <c r="AE68" s="10" t="s">
        <v>41</v>
      </c>
      <c r="AF68" s="10" t="s">
        <v>41</v>
      </c>
    </row>
    <row r="69" spans="1:32">
      <c r="A69" s="1">
        <v>2007</v>
      </c>
      <c r="B69" s="1" t="s">
        <v>54</v>
      </c>
      <c r="C69" s="1" t="s">
        <v>61</v>
      </c>
      <c r="D69" s="10">
        <v>766.0461570247935</v>
      </c>
      <c r="E69" s="10">
        <f t="shared" si="13"/>
        <v>1.7750888605475888E-2</v>
      </c>
      <c r="F69" s="10">
        <f t="shared" si="14"/>
        <v>4.3365533127953304E-3</v>
      </c>
      <c r="G69" s="10">
        <f t="shared" si="15"/>
        <v>1.3040989643234601E-3</v>
      </c>
      <c r="H69" s="10">
        <f t="shared" si="16"/>
        <v>0.53266372562298936</v>
      </c>
      <c r="I69" s="10">
        <f t="shared" si="17"/>
        <v>0.42615969939450271</v>
      </c>
      <c r="J69" s="10">
        <f t="shared" si="18"/>
        <v>0.84136313992257206</v>
      </c>
      <c r="K69" s="10">
        <f t="shared" si="19"/>
        <v>0.49720894296931051</v>
      </c>
      <c r="L69" s="10">
        <f t="shared" si="20"/>
        <v>0.29165344405320076</v>
      </c>
      <c r="M69" s="10">
        <f t="shared" si="21"/>
        <v>0.4065264176893727</v>
      </c>
      <c r="N69" s="10">
        <f t="shared" si="22"/>
        <v>7.1457051899587203</v>
      </c>
      <c r="O69" s="10">
        <f t="shared" si="23"/>
        <v>0</v>
      </c>
      <c r="P69" s="10" t="str">
        <f t="shared" si="24"/>
        <v>.</v>
      </c>
      <c r="Q69" s="10" t="str">
        <f t="shared" si="25"/>
        <v>.</v>
      </c>
      <c r="R69" s="10"/>
      <c r="S69" s="10"/>
      <c r="T69" s="10">
        <v>0.13597999999999999</v>
      </c>
      <c r="U69" s="10">
        <v>3.322E-2</v>
      </c>
      <c r="V69" s="10">
        <v>9.9899999999999989E-3</v>
      </c>
      <c r="W69" s="10">
        <v>4.0804499999999999</v>
      </c>
      <c r="X69" s="10">
        <v>3.26458</v>
      </c>
      <c r="Y69" s="10">
        <v>6.4452299999999996</v>
      </c>
      <c r="Z69" s="10">
        <v>3.8088500000000005</v>
      </c>
      <c r="AA69" s="10">
        <v>2.2342000000000004</v>
      </c>
      <c r="AB69" s="10">
        <v>3.1141800000000002</v>
      </c>
      <c r="AC69" s="10">
        <v>54.739399999999996</v>
      </c>
      <c r="AD69" s="10">
        <v>0</v>
      </c>
      <c r="AE69" s="10" t="s">
        <v>41</v>
      </c>
      <c r="AF69" s="10" t="s">
        <v>41</v>
      </c>
    </row>
    <row r="70" spans="1:32">
      <c r="A70" s="1">
        <v>2008</v>
      </c>
      <c r="B70" s="1" t="s">
        <v>54</v>
      </c>
      <c r="C70" s="1" t="s">
        <v>61</v>
      </c>
      <c r="D70" s="10">
        <v>661.40025619834717</v>
      </c>
      <c r="E70" s="10">
        <f t="shared" si="13"/>
        <v>1.1914116945302285E-2</v>
      </c>
      <c r="F70" s="10">
        <f t="shared" si="14"/>
        <v>3.876623838547596E-3</v>
      </c>
      <c r="G70" s="10">
        <f t="shared" si="15"/>
        <v>1.9927418951660412E-3</v>
      </c>
      <c r="H70" s="10">
        <f t="shared" si="16"/>
        <v>0.55119422253545691</v>
      </c>
      <c r="I70" s="10">
        <f t="shared" si="17"/>
        <v>0.39521454300980841</v>
      </c>
      <c r="J70" s="10">
        <f t="shared" si="18"/>
        <v>0.81038371995922331</v>
      </c>
      <c r="K70" s="10">
        <f t="shared" si="19"/>
        <v>0.38714832297133295</v>
      </c>
      <c r="L70" s="10">
        <f t="shared" si="20"/>
        <v>0.24329896835078085</v>
      </c>
      <c r="M70" s="10">
        <f t="shared" si="21"/>
        <v>0.4105577484363222</v>
      </c>
      <c r="N70" s="10">
        <f t="shared" si="22"/>
        <v>7.0000970767866626</v>
      </c>
      <c r="O70" s="10">
        <f t="shared" si="23"/>
        <v>0</v>
      </c>
      <c r="P70" s="10" t="str">
        <f t="shared" si="24"/>
        <v>.</v>
      </c>
      <c r="Q70" s="10" t="str">
        <f t="shared" si="25"/>
        <v>.</v>
      </c>
      <c r="R70" s="10"/>
      <c r="S70" s="10"/>
      <c r="T70" s="10">
        <v>7.8800000000000009E-2</v>
      </c>
      <c r="U70" s="10">
        <v>2.564E-2</v>
      </c>
      <c r="V70" s="10">
        <v>1.3179999999999997E-2</v>
      </c>
      <c r="W70" s="10">
        <v>3.6456</v>
      </c>
      <c r="X70" s="10">
        <v>2.61395</v>
      </c>
      <c r="Y70" s="10">
        <v>5.3598799999999995</v>
      </c>
      <c r="Z70" s="10">
        <v>2.5606000000000004</v>
      </c>
      <c r="AA70" s="10">
        <v>1.6091800000000001</v>
      </c>
      <c r="AB70" s="10">
        <v>2.7154300000000005</v>
      </c>
      <c r="AC70" s="10">
        <v>46.298659999999998</v>
      </c>
      <c r="AD70" s="10">
        <v>0</v>
      </c>
      <c r="AE70" s="10" t="s">
        <v>41</v>
      </c>
      <c r="AF70" s="10" t="s">
        <v>41</v>
      </c>
    </row>
    <row r="71" spans="1:32">
      <c r="A71" s="1">
        <v>2009</v>
      </c>
      <c r="B71" s="1" t="s">
        <v>54</v>
      </c>
      <c r="C71" s="1" t="s">
        <v>61</v>
      </c>
      <c r="D71" s="10">
        <v>1380.7817851239672</v>
      </c>
      <c r="E71" s="10">
        <f t="shared" si="13"/>
        <v>9.6539512206870719E-3</v>
      </c>
      <c r="F71" s="10">
        <f t="shared" si="14"/>
        <v>4.1737224969857168E-3</v>
      </c>
      <c r="G71" s="10">
        <f t="shared" si="15"/>
        <v>2.3225972666724268E-3</v>
      </c>
      <c r="H71" s="10">
        <f t="shared" si="16"/>
        <v>0.54042138159651743</v>
      </c>
      <c r="I71" s="10">
        <f t="shared" si="17"/>
        <v>0.35730193236558822</v>
      </c>
      <c r="J71" s="10">
        <f t="shared" si="18"/>
        <v>0.76909183727728414</v>
      </c>
      <c r="K71" s="10">
        <f t="shared" si="19"/>
        <v>0.44110300886198156</v>
      </c>
      <c r="L71" s="10">
        <f t="shared" si="20"/>
        <v>0.26459648000585317</v>
      </c>
      <c r="M71" s="10">
        <f t="shared" si="21"/>
        <v>0.376271620611909</v>
      </c>
      <c r="N71" s="10">
        <f t="shared" si="22"/>
        <v>6.7245383014423066</v>
      </c>
      <c r="O71" s="10">
        <f t="shared" si="23"/>
        <v>0</v>
      </c>
      <c r="P71" s="10" t="str">
        <f t="shared" si="24"/>
        <v>.</v>
      </c>
      <c r="Q71" s="10" t="str">
        <f t="shared" si="25"/>
        <v>.</v>
      </c>
      <c r="R71" s="10"/>
      <c r="S71" s="10"/>
      <c r="T71" s="10">
        <v>0.13329999999999997</v>
      </c>
      <c r="U71" s="10">
        <v>5.7630000000000001E-2</v>
      </c>
      <c r="V71" s="10">
        <v>3.2070000000000001E-2</v>
      </c>
      <c r="W71" s="10">
        <v>7.4620399999999991</v>
      </c>
      <c r="X71" s="10">
        <v>4.9335599999999991</v>
      </c>
      <c r="Y71" s="10">
        <v>10.619480000000001</v>
      </c>
      <c r="Z71" s="10">
        <v>6.0906700000000003</v>
      </c>
      <c r="AA71" s="10">
        <v>3.6535000000000002</v>
      </c>
      <c r="AB71" s="10">
        <v>5.1954899999999986</v>
      </c>
      <c r="AC71" s="10">
        <v>92.851199999999992</v>
      </c>
      <c r="AD71" s="10">
        <v>0</v>
      </c>
      <c r="AE71" s="10" t="s">
        <v>41</v>
      </c>
      <c r="AF71" s="10" t="s">
        <v>41</v>
      </c>
    </row>
    <row r="72" spans="1:32">
      <c r="A72" s="1">
        <v>2000</v>
      </c>
      <c r="B72" s="1" t="s">
        <v>54</v>
      </c>
      <c r="C72" s="1" t="s">
        <v>62</v>
      </c>
      <c r="D72" s="10">
        <v>202.21653719008265</v>
      </c>
      <c r="E72" s="10">
        <f t="shared" si="13"/>
        <v>9.4299903781238356E-2</v>
      </c>
      <c r="F72" s="10">
        <f t="shared" si="14"/>
        <v>3.985826338438205E-3</v>
      </c>
      <c r="G72" s="10">
        <f t="shared" si="15"/>
        <v>5.0539882355878961E-3</v>
      </c>
      <c r="H72" s="10">
        <f t="shared" si="16"/>
        <v>0.69838007297716731</v>
      </c>
      <c r="I72" s="10">
        <f t="shared" si="17"/>
        <v>0.39445834207427016</v>
      </c>
      <c r="J72" s="10">
        <f t="shared" si="18"/>
        <v>0.99840004583908726</v>
      </c>
      <c r="K72" s="10">
        <f t="shared" si="19"/>
        <v>0.54072234407425368</v>
      </c>
      <c r="L72" s="10">
        <f t="shared" si="20"/>
        <v>0.23625664183484515</v>
      </c>
      <c r="M72" s="10">
        <f t="shared" si="21"/>
        <v>0.53851678756439836</v>
      </c>
      <c r="N72" s="10">
        <f t="shared" si="22"/>
        <v>8.1628042045265197</v>
      </c>
      <c r="O72" s="10">
        <f t="shared" si="23"/>
        <v>2.8797001871939827</v>
      </c>
      <c r="P72" s="10" t="str">
        <f t="shared" si="24"/>
        <v>.</v>
      </c>
      <c r="Q72" s="10" t="str">
        <f t="shared" si="25"/>
        <v>.</v>
      </c>
      <c r="R72" s="10"/>
      <c r="S72" s="10"/>
      <c r="T72" s="10">
        <v>0.19069000000000003</v>
      </c>
      <c r="U72" s="10">
        <v>8.0600000000000012E-3</v>
      </c>
      <c r="V72" s="10">
        <v>1.022E-2</v>
      </c>
      <c r="W72" s="10">
        <v>1.4122399999999999</v>
      </c>
      <c r="X72" s="10">
        <v>0.79765999999999992</v>
      </c>
      <c r="Y72" s="10">
        <v>2.0189300000000001</v>
      </c>
      <c r="Z72" s="10">
        <v>1.0934299999999999</v>
      </c>
      <c r="AA72" s="10">
        <v>0.47775000000000001</v>
      </c>
      <c r="AB72" s="10">
        <v>1.08897</v>
      </c>
      <c r="AC72" s="10">
        <v>16.506540000000001</v>
      </c>
      <c r="AD72" s="10">
        <v>5.8232299999999997</v>
      </c>
      <c r="AE72" s="10" t="s">
        <v>41</v>
      </c>
      <c r="AF72" s="10" t="s">
        <v>41</v>
      </c>
    </row>
    <row r="73" spans="1:32">
      <c r="A73" s="1">
        <v>2001</v>
      </c>
      <c r="B73" s="1" t="s">
        <v>54</v>
      </c>
      <c r="C73" s="1" t="s">
        <v>62</v>
      </c>
      <c r="D73" s="10">
        <v>254.61505785123967</v>
      </c>
      <c r="E73" s="10">
        <f t="shared" si="13"/>
        <v>9.7264475278870166E-2</v>
      </c>
      <c r="F73" s="10">
        <f t="shared" si="14"/>
        <v>7.0184380102298006E-3</v>
      </c>
      <c r="G73" s="10">
        <f t="shared" si="15"/>
        <v>4.8779518795217741E-3</v>
      </c>
      <c r="H73" s="10">
        <f t="shared" si="16"/>
        <v>0.73204232920465717</v>
      </c>
      <c r="I73" s="10">
        <f t="shared" si="17"/>
        <v>0.40122136083438475</v>
      </c>
      <c r="J73" s="10">
        <f t="shared" si="18"/>
        <v>1.042385325674908</v>
      </c>
      <c r="K73" s="10">
        <f t="shared" si="19"/>
        <v>0.57701222087908288</v>
      </c>
      <c r="L73" s="10">
        <f t="shared" si="20"/>
        <v>0.24576315528266915</v>
      </c>
      <c r="M73" s="10">
        <f t="shared" si="21"/>
        <v>0.5452819686772663</v>
      </c>
      <c r="N73" s="10">
        <f t="shared" si="22"/>
        <v>7.9670936083646211</v>
      </c>
      <c r="O73" s="10">
        <f t="shared" si="23"/>
        <v>2.9461101253417006</v>
      </c>
      <c r="P73" s="10" t="str">
        <f t="shared" si="24"/>
        <v>.</v>
      </c>
      <c r="Q73" s="10" t="str">
        <f t="shared" si="25"/>
        <v>.</v>
      </c>
      <c r="R73" s="10"/>
      <c r="S73" s="10"/>
      <c r="T73" s="10">
        <v>0.24764999999999998</v>
      </c>
      <c r="U73" s="10">
        <v>1.787E-2</v>
      </c>
      <c r="V73" s="10">
        <v>1.2419999999999999E-2</v>
      </c>
      <c r="W73" s="10">
        <v>1.86389</v>
      </c>
      <c r="X73" s="10">
        <v>1.0215699999999999</v>
      </c>
      <c r="Y73" s="10">
        <v>2.6540700000000004</v>
      </c>
      <c r="Z73" s="10">
        <v>1.4691599999999998</v>
      </c>
      <c r="AA73" s="10">
        <v>0.62575000000000003</v>
      </c>
      <c r="AB73" s="10">
        <v>1.3883700000000001</v>
      </c>
      <c r="AC73" s="10">
        <v>20.285419999999998</v>
      </c>
      <c r="AD73" s="10">
        <v>7.5012400000000001</v>
      </c>
      <c r="AE73" s="10" t="s">
        <v>41</v>
      </c>
      <c r="AF73" s="10" t="s">
        <v>41</v>
      </c>
    </row>
    <row r="74" spans="1:32">
      <c r="A74" s="1">
        <v>2002</v>
      </c>
      <c r="B74" s="1" t="s">
        <v>54</v>
      </c>
      <c r="C74" s="1" t="s">
        <v>62</v>
      </c>
      <c r="D74" s="10">
        <v>772.89471074380162</v>
      </c>
      <c r="E74" s="10">
        <f t="shared" si="13"/>
        <v>0.12869411398129132</v>
      </c>
      <c r="F74" s="10">
        <f t="shared" si="14"/>
        <v>4.6189991345190863E-3</v>
      </c>
      <c r="G74" s="10">
        <f t="shared" si="15"/>
        <v>3.8776303658693855E-3</v>
      </c>
      <c r="H74" s="10">
        <f t="shared" si="16"/>
        <v>0.72426553347905576</v>
      </c>
      <c r="I74" s="10">
        <f t="shared" si="17"/>
        <v>0.38459313522011168</v>
      </c>
      <c r="J74" s="10">
        <f t="shared" si="18"/>
        <v>0.9644767775453148</v>
      </c>
      <c r="K74" s="10">
        <f t="shared" si="19"/>
        <v>0.53953920786789944</v>
      </c>
      <c r="L74" s="10">
        <f t="shared" si="20"/>
        <v>0.25111958628002107</v>
      </c>
      <c r="M74" s="10">
        <f t="shared" si="21"/>
        <v>0.50803168211893346</v>
      </c>
      <c r="N74" s="10">
        <f t="shared" si="22"/>
        <v>7.7054078870182776</v>
      </c>
      <c r="O74" s="10">
        <f t="shared" si="23"/>
        <v>2.8946012553857319</v>
      </c>
      <c r="P74" s="10" t="str">
        <f t="shared" si="24"/>
        <v>.</v>
      </c>
      <c r="Q74" s="10" t="str">
        <f t="shared" si="25"/>
        <v>.</v>
      </c>
      <c r="R74" s="10"/>
      <c r="S74" s="10"/>
      <c r="T74" s="10">
        <v>0.99467000000000005</v>
      </c>
      <c r="U74" s="10">
        <v>3.5699999999999996E-2</v>
      </c>
      <c r="V74" s="10">
        <v>2.9970000000000004E-2</v>
      </c>
      <c r="W74" s="10">
        <v>5.5978099999999991</v>
      </c>
      <c r="X74" s="10">
        <v>2.9725000000000001</v>
      </c>
      <c r="Y74" s="10">
        <v>7.4543899999999992</v>
      </c>
      <c r="Z74" s="10">
        <v>4.1700699999999999</v>
      </c>
      <c r="AA74" s="10">
        <v>1.94089</v>
      </c>
      <c r="AB74" s="10">
        <v>3.9265500000000002</v>
      </c>
      <c r="AC74" s="10">
        <v>59.554689999999994</v>
      </c>
      <c r="AD74" s="10">
        <v>22.372220000000002</v>
      </c>
      <c r="AE74" s="10" t="s">
        <v>41</v>
      </c>
      <c r="AF74" s="10" t="s">
        <v>41</v>
      </c>
    </row>
    <row r="75" spans="1:32">
      <c r="A75" s="1">
        <v>2003</v>
      </c>
      <c r="B75" s="1" t="s">
        <v>54</v>
      </c>
      <c r="C75" s="1" t="s">
        <v>62</v>
      </c>
      <c r="D75" s="10" t="s">
        <v>41</v>
      </c>
      <c r="E75" s="10" t="str">
        <f t="shared" si="13"/>
        <v>.</v>
      </c>
      <c r="F75" s="10" t="str">
        <f t="shared" si="14"/>
        <v>.</v>
      </c>
      <c r="G75" s="10" t="str">
        <f t="shared" si="15"/>
        <v>.</v>
      </c>
      <c r="H75" s="10" t="str">
        <f t="shared" si="16"/>
        <v>.</v>
      </c>
      <c r="I75" s="10" t="str">
        <f t="shared" si="17"/>
        <v>.</v>
      </c>
      <c r="J75" s="10" t="str">
        <f t="shared" si="18"/>
        <v>.</v>
      </c>
      <c r="K75" s="10" t="str">
        <f t="shared" si="19"/>
        <v>.</v>
      </c>
      <c r="L75" s="10" t="str">
        <f t="shared" si="20"/>
        <v>.</v>
      </c>
      <c r="M75" s="10" t="str">
        <f t="shared" si="21"/>
        <v>.</v>
      </c>
      <c r="N75" s="10" t="str">
        <f t="shared" si="22"/>
        <v>.</v>
      </c>
      <c r="O75" s="10" t="str">
        <f t="shared" si="23"/>
        <v>.</v>
      </c>
      <c r="P75" s="10" t="str">
        <f t="shared" si="24"/>
        <v>.</v>
      </c>
      <c r="Q75" s="10" t="str">
        <f t="shared" si="25"/>
        <v>.</v>
      </c>
      <c r="R75" s="10"/>
      <c r="S75" s="10"/>
      <c r="T75" s="10" t="s">
        <v>41</v>
      </c>
      <c r="U75" s="10" t="s">
        <v>41</v>
      </c>
      <c r="V75" s="10" t="s">
        <v>41</v>
      </c>
      <c r="W75" s="10" t="s">
        <v>41</v>
      </c>
      <c r="X75" s="10" t="s">
        <v>41</v>
      </c>
      <c r="Y75" s="10" t="s">
        <v>41</v>
      </c>
      <c r="Z75" s="10" t="s">
        <v>41</v>
      </c>
      <c r="AA75" s="10" t="s">
        <v>41</v>
      </c>
      <c r="AB75" s="10" t="s">
        <v>41</v>
      </c>
      <c r="AC75" s="10" t="s">
        <v>41</v>
      </c>
      <c r="AD75" s="10" t="s">
        <v>41</v>
      </c>
      <c r="AE75" s="10" t="s">
        <v>41</v>
      </c>
      <c r="AF75" s="10" t="s">
        <v>41</v>
      </c>
    </row>
    <row r="76" spans="1:32">
      <c r="A76" s="1">
        <v>2004</v>
      </c>
      <c r="B76" s="1" t="s">
        <v>54</v>
      </c>
      <c r="C76" s="1" t="s">
        <v>62</v>
      </c>
      <c r="D76" s="10">
        <v>733.04085123966945</v>
      </c>
      <c r="E76" s="10">
        <f t="shared" si="13"/>
        <v>0.16579157872917075</v>
      </c>
      <c r="F76" s="10">
        <f t="shared" si="14"/>
        <v>6.1497254789775677E-3</v>
      </c>
      <c r="G76" s="10">
        <f t="shared" si="15"/>
        <v>2.4214203028361096E-3</v>
      </c>
      <c r="H76" s="10">
        <f t="shared" si="16"/>
        <v>0.74933068064498409</v>
      </c>
      <c r="I76" s="10">
        <f t="shared" si="17"/>
        <v>0.42977277387368495</v>
      </c>
      <c r="J76" s="10">
        <f t="shared" si="18"/>
        <v>1.0291691093670572</v>
      </c>
      <c r="K76" s="10">
        <f t="shared" si="19"/>
        <v>0.58203850341828101</v>
      </c>
      <c r="L76" s="10">
        <f t="shared" si="20"/>
        <v>0.27296978014473228</v>
      </c>
      <c r="M76" s="10">
        <f t="shared" si="21"/>
        <v>0.44184577087655791</v>
      </c>
      <c r="N76" s="10">
        <f t="shared" si="22"/>
        <v>8.5569992305233047</v>
      </c>
      <c r="O76" s="10">
        <f t="shared" si="23"/>
        <v>3.3639666818428919</v>
      </c>
      <c r="P76" s="10" t="str">
        <f t="shared" si="24"/>
        <v>.</v>
      </c>
      <c r="Q76" s="10" t="str">
        <f t="shared" si="25"/>
        <v>.</v>
      </c>
      <c r="R76" s="10"/>
      <c r="S76" s="10"/>
      <c r="T76" s="10">
        <v>1.21532</v>
      </c>
      <c r="U76" s="10">
        <v>4.5080000000000002E-2</v>
      </c>
      <c r="V76" s="10">
        <v>1.7749999999999998E-2</v>
      </c>
      <c r="W76" s="10">
        <v>5.4929000000000006</v>
      </c>
      <c r="X76" s="10">
        <v>3.1504099999999999</v>
      </c>
      <c r="Y76" s="10">
        <v>7.5442300000000007</v>
      </c>
      <c r="Z76" s="10">
        <v>4.2665799999999994</v>
      </c>
      <c r="AA76" s="10">
        <v>2.0009799999999998</v>
      </c>
      <c r="AB76" s="10">
        <v>3.2389099999999997</v>
      </c>
      <c r="AC76" s="10">
        <v>62.726300000000002</v>
      </c>
      <c r="AD76" s="10">
        <v>24.659249999999997</v>
      </c>
      <c r="AE76" s="10" t="s">
        <v>41</v>
      </c>
      <c r="AF76" s="10" t="s">
        <v>41</v>
      </c>
    </row>
    <row r="77" spans="1:32">
      <c r="A77" s="1">
        <v>2005</v>
      </c>
      <c r="B77" s="1" t="s">
        <v>54</v>
      </c>
      <c r="C77" s="1" t="s">
        <v>62</v>
      </c>
      <c r="D77" s="10">
        <v>820.92904958677684</v>
      </c>
      <c r="E77" s="10">
        <f t="shared" si="13"/>
        <v>0.19760172950592214</v>
      </c>
      <c r="F77" s="10">
        <f t="shared" si="14"/>
        <v>6.8958456310560861E-3</v>
      </c>
      <c r="G77" s="10">
        <f t="shared" si="15"/>
        <v>2.2973970782850695E-3</v>
      </c>
      <c r="H77" s="10">
        <f t="shared" si="16"/>
        <v>0.73192805188517762</v>
      </c>
      <c r="I77" s="10">
        <f t="shared" si="17"/>
        <v>0.45159810118378785</v>
      </c>
      <c r="J77" s="10">
        <f t="shared" si="18"/>
        <v>1.054082567105612</v>
      </c>
      <c r="K77" s="10">
        <f t="shared" si="19"/>
        <v>0.63484170801646178</v>
      </c>
      <c r="L77" s="10">
        <f t="shared" si="20"/>
        <v>0.29614374119465425</v>
      </c>
      <c r="M77" s="10">
        <f t="shared" si="21"/>
        <v>0.46397919551236128</v>
      </c>
      <c r="N77" s="10">
        <f t="shared" si="22"/>
        <v>8.3322133666034404</v>
      </c>
      <c r="O77" s="10">
        <f t="shared" si="23"/>
        <v>3.1330868377658994</v>
      </c>
      <c r="P77" s="10" t="str">
        <f t="shared" si="24"/>
        <v>.</v>
      </c>
      <c r="Q77" s="10" t="str">
        <f t="shared" si="25"/>
        <v>.</v>
      </c>
      <c r="R77" s="10"/>
      <c r="S77" s="10"/>
      <c r="T77" s="10">
        <v>1.6221700000000001</v>
      </c>
      <c r="U77" s="10">
        <v>5.6610000000000001E-2</v>
      </c>
      <c r="V77" s="10">
        <v>1.8859999999999998E-2</v>
      </c>
      <c r="W77" s="10">
        <v>6.00861</v>
      </c>
      <c r="X77" s="10">
        <v>3.7073</v>
      </c>
      <c r="Y77" s="10">
        <v>8.6532699999999991</v>
      </c>
      <c r="Z77" s="10">
        <v>5.2116000000000007</v>
      </c>
      <c r="AA77" s="10">
        <v>2.4311299999999996</v>
      </c>
      <c r="AB77" s="10">
        <v>3.8089400000000007</v>
      </c>
      <c r="AC77" s="10">
        <v>68.401560000000003</v>
      </c>
      <c r="AD77" s="10">
        <v>25.720420000000001</v>
      </c>
      <c r="AE77" s="10" t="s">
        <v>41</v>
      </c>
      <c r="AF77" s="10" t="s">
        <v>41</v>
      </c>
    </row>
    <row r="78" spans="1:32">
      <c r="A78" s="1">
        <v>2006</v>
      </c>
      <c r="B78" s="1" t="s">
        <v>54</v>
      </c>
      <c r="C78" s="1" t="s">
        <v>62</v>
      </c>
      <c r="D78" s="10">
        <v>434.61394214876032</v>
      </c>
      <c r="E78" s="10">
        <f t="shared" si="13"/>
        <v>0.20311589537038924</v>
      </c>
      <c r="F78" s="10">
        <f t="shared" si="14"/>
        <v>4.7283342771746884E-3</v>
      </c>
      <c r="G78" s="10">
        <f t="shared" si="15"/>
        <v>1.8913337108698749E-3</v>
      </c>
      <c r="H78" s="10">
        <f t="shared" si="16"/>
        <v>0.75799685203665212</v>
      </c>
      <c r="I78" s="10">
        <f t="shared" si="17"/>
        <v>0.41488544778041536</v>
      </c>
      <c r="J78" s="10">
        <f t="shared" si="18"/>
        <v>1.0550927053394989</v>
      </c>
      <c r="K78" s="10">
        <f t="shared" si="19"/>
        <v>0.62740279028293888</v>
      </c>
      <c r="L78" s="10">
        <f t="shared" si="20"/>
        <v>0.27969420262728845</v>
      </c>
      <c r="M78" s="10">
        <f t="shared" si="21"/>
        <v>0.45234167829045269</v>
      </c>
      <c r="N78" s="10">
        <f t="shared" si="22"/>
        <v>8.1593401777852161</v>
      </c>
      <c r="O78" s="10">
        <f t="shared" si="23"/>
        <v>3.1901185524449578</v>
      </c>
      <c r="P78" s="10" t="str">
        <f t="shared" si="24"/>
        <v>.</v>
      </c>
      <c r="Q78" s="10" t="str">
        <f t="shared" si="25"/>
        <v>.</v>
      </c>
      <c r="R78" s="10"/>
      <c r="S78" s="10"/>
      <c r="T78" s="10">
        <v>0.88277000000000005</v>
      </c>
      <c r="U78" s="10">
        <v>2.0550000000000006E-2</v>
      </c>
      <c r="V78" s="10">
        <v>8.2199999999999999E-3</v>
      </c>
      <c r="W78" s="10">
        <v>3.2943599999999997</v>
      </c>
      <c r="X78" s="10">
        <v>1.8031499999999998</v>
      </c>
      <c r="Y78" s="10">
        <v>4.5855800000000002</v>
      </c>
      <c r="Z78" s="10">
        <v>2.7267800000000002</v>
      </c>
      <c r="AA78" s="10">
        <v>1.2155899999999999</v>
      </c>
      <c r="AB78" s="10">
        <v>1.9659399999999996</v>
      </c>
      <c r="AC78" s="10">
        <v>35.46163</v>
      </c>
      <c r="AD78" s="10">
        <v>13.864699999999999</v>
      </c>
      <c r="AE78" s="10" t="s">
        <v>41</v>
      </c>
      <c r="AF78" s="10" t="s">
        <v>41</v>
      </c>
    </row>
    <row r="79" spans="1:32">
      <c r="A79" s="1">
        <v>2007</v>
      </c>
      <c r="B79" s="1" t="s">
        <v>54</v>
      </c>
      <c r="C79" s="1" t="s">
        <v>62</v>
      </c>
      <c r="D79" s="10">
        <v>355.60524793388436</v>
      </c>
      <c r="E79" s="10">
        <f t="shared" si="13"/>
        <v>0.15777607424520196</v>
      </c>
      <c r="F79" s="10">
        <f t="shared" si="14"/>
        <v>3.1017539994378112E-3</v>
      </c>
      <c r="G79" s="10">
        <f t="shared" si="15"/>
        <v>1.9319174955700598E-3</v>
      </c>
      <c r="H79" s="10">
        <f t="shared" si="16"/>
        <v>0.7670668573786491</v>
      </c>
      <c r="I79" s="10">
        <f t="shared" si="17"/>
        <v>0.46026598581140948</v>
      </c>
      <c r="J79" s="10">
        <f t="shared" si="18"/>
        <v>1.1028746124492441</v>
      </c>
      <c r="K79" s="10">
        <f t="shared" si="19"/>
        <v>0.60596124846859267</v>
      </c>
      <c r="L79" s="10">
        <f t="shared" si="20"/>
        <v>0.27088182910593467</v>
      </c>
      <c r="M79" s="10">
        <f t="shared" si="21"/>
        <v>0.50232666991802</v>
      </c>
      <c r="N79" s="10">
        <f t="shared" si="22"/>
        <v>8.0517287543865077</v>
      </c>
      <c r="O79" s="10">
        <f t="shared" si="23"/>
        <v>3.1104715310772093</v>
      </c>
      <c r="P79" s="10" t="str">
        <f t="shared" si="24"/>
        <v>.</v>
      </c>
      <c r="Q79" s="10" t="str">
        <f t="shared" si="25"/>
        <v>.</v>
      </c>
      <c r="R79" s="10"/>
      <c r="S79" s="10"/>
      <c r="T79" s="10">
        <v>0.56105999999999989</v>
      </c>
      <c r="U79" s="10">
        <v>1.1030000000000002E-2</v>
      </c>
      <c r="V79" s="10">
        <v>6.8700000000000002E-3</v>
      </c>
      <c r="W79" s="10">
        <v>2.7277300000000002</v>
      </c>
      <c r="X79" s="10">
        <v>1.6367299999999998</v>
      </c>
      <c r="Y79" s="10">
        <v>3.9218800000000003</v>
      </c>
      <c r="Z79" s="10">
        <v>2.15483</v>
      </c>
      <c r="AA79" s="10">
        <v>0.96326999999999985</v>
      </c>
      <c r="AB79" s="10">
        <v>1.7863</v>
      </c>
      <c r="AC79" s="10">
        <v>28.632369999999998</v>
      </c>
      <c r="AD79" s="10">
        <v>11.061</v>
      </c>
      <c r="AE79" s="10" t="s">
        <v>41</v>
      </c>
      <c r="AF79" s="10" t="s">
        <v>41</v>
      </c>
    </row>
    <row r="80" spans="1:32">
      <c r="A80" s="1">
        <v>2008</v>
      </c>
      <c r="B80" s="1" t="s">
        <v>54</v>
      </c>
      <c r="C80" s="1" t="s">
        <v>62</v>
      </c>
      <c r="D80" s="10">
        <v>402.52492561983468</v>
      </c>
      <c r="E80" s="10">
        <f t="shared" si="13"/>
        <v>0.14311908737400506</v>
      </c>
      <c r="F80" s="10">
        <f t="shared" si="14"/>
        <v>3.2643941191383748E-3</v>
      </c>
      <c r="G80" s="10">
        <f t="shared" si="15"/>
        <v>2.8122482061374737E-3</v>
      </c>
      <c r="H80" s="10">
        <f t="shared" si="16"/>
        <v>0.79130254979743997</v>
      </c>
      <c r="I80" s="10">
        <f t="shared" si="17"/>
        <v>0.43905852470590817</v>
      </c>
      <c r="J80" s="10">
        <f t="shared" si="18"/>
        <v>1.0966078667557901</v>
      </c>
      <c r="K80" s="10">
        <f t="shared" si="19"/>
        <v>0.52012928063425101</v>
      </c>
      <c r="L80" s="10">
        <f t="shared" si="20"/>
        <v>0.24677974872496988</v>
      </c>
      <c r="M80" s="10">
        <f t="shared" si="21"/>
        <v>0.49337317358469218</v>
      </c>
      <c r="N80" s="10">
        <f t="shared" si="22"/>
        <v>7.9350614004376849</v>
      </c>
      <c r="O80" s="10">
        <f t="shared" si="23"/>
        <v>3.0350294410185494</v>
      </c>
      <c r="P80" s="10" t="str">
        <f t="shared" si="24"/>
        <v>.</v>
      </c>
      <c r="Q80" s="10" t="str">
        <f t="shared" si="25"/>
        <v>.</v>
      </c>
      <c r="R80" s="10"/>
      <c r="S80" s="10"/>
      <c r="T80" s="10">
        <v>0.57608999999999999</v>
      </c>
      <c r="U80" s="10">
        <v>1.3140000000000001E-2</v>
      </c>
      <c r="V80" s="10">
        <v>1.132E-2</v>
      </c>
      <c r="W80" s="10">
        <v>3.1851900000000004</v>
      </c>
      <c r="X80" s="10">
        <v>1.7673200000000002</v>
      </c>
      <c r="Y80" s="10">
        <v>4.4141199999999996</v>
      </c>
      <c r="Z80" s="10">
        <v>2.0936500000000002</v>
      </c>
      <c r="AA80" s="10">
        <v>0.99334999999999996</v>
      </c>
      <c r="AB80" s="10">
        <v>1.9859499999999999</v>
      </c>
      <c r="AC80" s="10">
        <v>31.940600000000003</v>
      </c>
      <c r="AD80" s="10">
        <v>12.216749999999999</v>
      </c>
      <c r="AE80" s="10" t="s">
        <v>41</v>
      </c>
      <c r="AF80" s="10" t="s">
        <v>41</v>
      </c>
    </row>
    <row r="81" spans="1:32">
      <c r="A81" s="1">
        <v>2009</v>
      </c>
      <c r="B81" s="1" t="s">
        <v>54</v>
      </c>
      <c r="C81" s="1" t="s">
        <v>62</v>
      </c>
      <c r="D81" s="10">
        <v>992.71911570247948</v>
      </c>
      <c r="E81" s="10">
        <f t="shared" si="13"/>
        <v>0.16597947737049754</v>
      </c>
      <c r="F81" s="10">
        <f t="shared" si="14"/>
        <v>2.9645847989110598E-3</v>
      </c>
      <c r="G81" s="10">
        <f t="shared" si="15"/>
        <v>2.7157732306708178E-3</v>
      </c>
      <c r="H81" s="10">
        <f t="shared" si="16"/>
        <v>0.78435580385596393</v>
      </c>
      <c r="I81" s="10">
        <f t="shared" si="17"/>
        <v>0.43810176828542524</v>
      </c>
      <c r="J81" s="10">
        <f t="shared" si="18"/>
        <v>1.0508601914669409</v>
      </c>
      <c r="K81" s="10">
        <f t="shared" si="19"/>
        <v>0.58982645819775426</v>
      </c>
      <c r="L81" s="10">
        <f t="shared" si="20"/>
        <v>0.2758061123928815</v>
      </c>
      <c r="M81" s="10">
        <f t="shared" si="21"/>
        <v>0.4696434193977268</v>
      </c>
      <c r="N81" s="10">
        <f t="shared" si="22"/>
        <v>7.7620425335995709</v>
      </c>
      <c r="O81" s="10">
        <f t="shared" si="23"/>
        <v>3.1711648846132285</v>
      </c>
      <c r="P81" s="10" t="str">
        <f t="shared" si="24"/>
        <v>.</v>
      </c>
      <c r="Q81" s="10" t="str">
        <f t="shared" si="25"/>
        <v>.</v>
      </c>
      <c r="R81" s="10"/>
      <c r="S81" s="10"/>
      <c r="T81" s="10">
        <v>1.64771</v>
      </c>
      <c r="U81" s="10">
        <v>2.9430000000000005E-2</v>
      </c>
      <c r="V81" s="10">
        <v>2.6960000000000001E-2</v>
      </c>
      <c r="W81" s="10">
        <v>7.7864499999999994</v>
      </c>
      <c r="X81" s="10">
        <v>4.3491199999999992</v>
      </c>
      <c r="Y81" s="10">
        <v>10.432089999999999</v>
      </c>
      <c r="Z81" s="10">
        <v>5.8553199999999999</v>
      </c>
      <c r="AA81" s="10">
        <v>2.7379799999999999</v>
      </c>
      <c r="AB81" s="10">
        <v>4.6622400000000006</v>
      </c>
      <c r="AC81" s="10">
        <v>77.055279999999996</v>
      </c>
      <c r="AD81" s="10">
        <v>31.480759999999997</v>
      </c>
      <c r="AE81" s="10" t="s">
        <v>41</v>
      </c>
      <c r="AF81" s="10" t="s">
        <v>41</v>
      </c>
    </row>
    <row r="82" spans="1:32">
      <c r="A82" s="1">
        <v>2000</v>
      </c>
      <c r="B82" s="1" t="s">
        <v>54</v>
      </c>
      <c r="C82" s="1" t="s">
        <v>63</v>
      </c>
      <c r="D82" s="10">
        <v>371.29552066115701</v>
      </c>
      <c r="E82" s="10">
        <f t="shared" si="13"/>
        <v>9.0332358279669334E-3</v>
      </c>
      <c r="F82" s="10">
        <f t="shared" si="14"/>
        <v>4.5166179139834667E-3</v>
      </c>
      <c r="G82" s="10">
        <f t="shared" si="15"/>
        <v>4.2607570303648448E-3</v>
      </c>
      <c r="H82" s="10">
        <f t="shared" si="16"/>
        <v>0.4869759798826348</v>
      </c>
      <c r="I82" s="10">
        <f t="shared" si="17"/>
        <v>0.40074008901332253</v>
      </c>
      <c r="J82" s="10">
        <f t="shared" si="18"/>
        <v>0.92158397006968551</v>
      </c>
      <c r="K82" s="10">
        <f t="shared" si="19"/>
        <v>0.57427302010084946</v>
      </c>
      <c r="L82" s="10">
        <f t="shared" si="20"/>
        <v>0.26240553569434055</v>
      </c>
      <c r="M82" s="10">
        <f t="shared" si="21"/>
        <v>0.38761577231991684</v>
      </c>
      <c r="N82" s="10">
        <f t="shared" si="22"/>
        <v>8.2128542638220203</v>
      </c>
      <c r="O82" s="10">
        <f t="shared" si="23"/>
        <v>3.3804959396357956</v>
      </c>
      <c r="P82" s="10" t="str">
        <f t="shared" si="24"/>
        <v>.</v>
      </c>
      <c r="Q82" s="10" t="str">
        <f t="shared" si="25"/>
        <v>.</v>
      </c>
      <c r="R82" s="10"/>
      <c r="S82" s="10"/>
      <c r="T82" s="10">
        <v>3.354E-2</v>
      </c>
      <c r="U82" s="10">
        <v>1.677E-2</v>
      </c>
      <c r="V82" s="10">
        <v>1.5820000000000001E-2</v>
      </c>
      <c r="W82" s="10">
        <v>1.8081200000000002</v>
      </c>
      <c r="X82" s="10">
        <v>1.48793</v>
      </c>
      <c r="Y82" s="10">
        <v>3.4218000000000002</v>
      </c>
      <c r="Z82" s="10">
        <v>2.13225</v>
      </c>
      <c r="AA82" s="10">
        <v>0.97429999999999994</v>
      </c>
      <c r="AB82" s="10">
        <v>1.4392</v>
      </c>
      <c r="AC82" s="10">
        <v>30.493960000000001</v>
      </c>
      <c r="AD82" s="10">
        <v>12.551630000000001</v>
      </c>
      <c r="AE82" s="10" t="s">
        <v>41</v>
      </c>
      <c r="AF82" s="10" t="s">
        <v>41</v>
      </c>
    </row>
    <row r="83" spans="1:32">
      <c r="A83" s="1">
        <v>2001</v>
      </c>
      <c r="B83" s="1" t="s">
        <v>54</v>
      </c>
      <c r="C83" s="1" t="s">
        <v>63</v>
      </c>
      <c r="D83" s="10">
        <v>572.18013223140497</v>
      </c>
      <c r="E83" s="10">
        <f t="shared" si="13"/>
        <v>4.5492666616171089E-3</v>
      </c>
      <c r="F83" s="10">
        <f t="shared" si="14"/>
        <v>8.2561412637261727E-3</v>
      </c>
      <c r="G83" s="10">
        <f t="shared" si="15"/>
        <v>5.6101213921594022E-3</v>
      </c>
      <c r="H83" s="10">
        <f t="shared" si="16"/>
        <v>0.51755904009654474</v>
      </c>
      <c r="I83" s="10">
        <f t="shared" si="17"/>
        <v>0.39244808994728525</v>
      </c>
      <c r="J83" s="10">
        <f t="shared" si="18"/>
        <v>0.94535264251580242</v>
      </c>
      <c r="K83" s="10">
        <f t="shared" si="19"/>
        <v>0.59387941114770015</v>
      </c>
      <c r="L83" s="10">
        <f t="shared" si="20"/>
        <v>0.27571736785889939</v>
      </c>
      <c r="M83" s="10">
        <f t="shared" si="21"/>
        <v>0.38131173682864361</v>
      </c>
      <c r="N83" s="10">
        <f t="shared" si="22"/>
        <v>8.1219247894482045</v>
      </c>
      <c r="O83" s="10">
        <f t="shared" si="23"/>
        <v>3.5997492467407111</v>
      </c>
      <c r="P83" s="10" t="str">
        <f t="shared" si="24"/>
        <v>.</v>
      </c>
      <c r="Q83" s="10" t="str">
        <f t="shared" si="25"/>
        <v>.</v>
      </c>
      <c r="R83" s="10"/>
      <c r="S83" s="10"/>
      <c r="T83" s="10">
        <v>2.6029999999999998E-2</v>
      </c>
      <c r="U83" s="10">
        <v>4.7240000000000004E-2</v>
      </c>
      <c r="V83" s="10">
        <v>3.2100000000000004E-2</v>
      </c>
      <c r="W83" s="10">
        <v>2.9613700000000001</v>
      </c>
      <c r="X83" s="10">
        <v>2.2455099999999999</v>
      </c>
      <c r="Y83" s="10">
        <v>5.4091199999999997</v>
      </c>
      <c r="Z83" s="10">
        <v>3.3980600000000001</v>
      </c>
      <c r="AA83" s="10">
        <v>1.5775999999999999</v>
      </c>
      <c r="AB83" s="10">
        <v>2.1817899999999999</v>
      </c>
      <c r="AC83" s="10">
        <v>46.472039999999993</v>
      </c>
      <c r="AD83" s="10">
        <v>20.597050000000003</v>
      </c>
      <c r="AE83" s="10" t="s">
        <v>41</v>
      </c>
      <c r="AF83" s="10" t="s">
        <v>41</v>
      </c>
    </row>
    <row r="84" spans="1:32">
      <c r="A84" s="1">
        <v>2002</v>
      </c>
      <c r="B84" s="1" t="s">
        <v>54</v>
      </c>
      <c r="C84" s="1" t="s">
        <v>63</v>
      </c>
      <c r="D84" s="10">
        <v>1162.223181818182</v>
      </c>
      <c r="E84" s="10">
        <f t="shared" si="13"/>
        <v>3.5552551907766113E-3</v>
      </c>
      <c r="F84" s="10">
        <f t="shared" si="14"/>
        <v>5.2864201094219498E-3</v>
      </c>
      <c r="G84" s="10">
        <f t="shared" si="15"/>
        <v>2.8583150396321155E-3</v>
      </c>
      <c r="H84" s="10">
        <f t="shared" si="16"/>
        <v>0.47966432671553061</v>
      </c>
      <c r="I84" s="10">
        <f t="shared" si="17"/>
        <v>0.38942176260153438</v>
      </c>
      <c r="J84" s="10">
        <f t="shared" si="18"/>
        <v>0.88470615290209853</v>
      </c>
      <c r="K84" s="10">
        <f t="shared" si="19"/>
        <v>0.56180689751733637</v>
      </c>
      <c r="L84" s="10">
        <f t="shared" si="20"/>
        <v>0.27502032742107507</v>
      </c>
      <c r="M84" s="10">
        <f t="shared" si="21"/>
        <v>0.40169307178131569</v>
      </c>
      <c r="N84" s="10">
        <f t="shared" si="22"/>
        <v>7.8887068709616477</v>
      </c>
      <c r="O84" s="10">
        <f t="shared" si="23"/>
        <v>3.7584244302944469</v>
      </c>
      <c r="P84" s="10" t="str">
        <f t="shared" si="24"/>
        <v>.</v>
      </c>
      <c r="Q84" s="10" t="str">
        <f t="shared" si="25"/>
        <v>.</v>
      </c>
      <c r="R84" s="10"/>
      <c r="S84" s="10"/>
      <c r="T84" s="10">
        <v>4.1320000000000009E-2</v>
      </c>
      <c r="U84" s="10">
        <v>6.1440000000000002E-2</v>
      </c>
      <c r="V84" s="10">
        <v>3.322E-2</v>
      </c>
      <c r="W84" s="10">
        <v>5.57477</v>
      </c>
      <c r="X84" s="10">
        <v>4.5259499999999999</v>
      </c>
      <c r="Y84" s="10">
        <v>10.282259999999999</v>
      </c>
      <c r="Z84" s="10">
        <v>6.5294499999999998</v>
      </c>
      <c r="AA84" s="10">
        <v>3.1963500000000002</v>
      </c>
      <c r="AB84" s="10">
        <v>4.6685700000000008</v>
      </c>
      <c r="AC84" s="10">
        <v>91.684380000000004</v>
      </c>
      <c r="AD84" s="10">
        <v>43.681280000000001</v>
      </c>
      <c r="AE84" s="10" t="s">
        <v>41</v>
      </c>
      <c r="AF84" s="10" t="s">
        <v>41</v>
      </c>
    </row>
    <row r="85" spans="1:32">
      <c r="A85" s="1">
        <v>2003</v>
      </c>
      <c r="B85" s="1" t="s">
        <v>54</v>
      </c>
      <c r="C85" s="1" t="s">
        <v>63</v>
      </c>
      <c r="D85" s="10">
        <v>1104.0057520661157</v>
      </c>
      <c r="E85" s="10">
        <f t="shared" si="13"/>
        <v>5.9284111407492375E-3</v>
      </c>
      <c r="F85" s="10">
        <f t="shared" si="14"/>
        <v>5.6430865403923215E-3</v>
      </c>
      <c r="G85" s="10">
        <f t="shared" si="15"/>
        <v>2.8749850207392021E-3</v>
      </c>
      <c r="H85" s="10">
        <f t="shared" si="16"/>
        <v>0.50653449853267618</v>
      </c>
      <c r="I85" s="10">
        <f t="shared" si="17"/>
        <v>0.4363283425819976</v>
      </c>
      <c r="J85" s="10">
        <f t="shared" si="18"/>
        <v>0.924429966139235</v>
      </c>
      <c r="K85" s="10">
        <f t="shared" si="19"/>
        <v>0.60884012491969886</v>
      </c>
      <c r="L85" s="10">
        <f t="shared" si="20"/>
        <v>0.30943588777564768</v>
      </c>
      <c r="M85" s="10">
        <f t="shared" si="21"/>
        <v>0.36358415637671548</v>
      </c>
      <c r="N85" s="10">
        <f t="shared" si="22"/>
        <v>8.616190615128545</v>
      </c>
      <c r="O85" s="10">
        <f t="shared" si="23"/>
        <v>4.155119655323392</v>
      </c>
      <c r="P85" s="10" t="str">
        <f t="shared" si="24"/>
        <v>.</v>
      </c>
      <c r="Q85" s="10" t="str">
        <f t="shared" si="25"/>
        <v>.</v>
      </c>
      <c r="R85" s="10"/>
      <c r="S85" s="10"/>
      <c r="T85" s="10">
        <v>6.5450000000000008E-2</v>
      </c>
      <c r="U85" s="10">
        <v>6.2300000000000008E-2</v>
      </c>
      <c r="V85" s="10">
        <v>3.1740000000000004E-2</v>
      </c>
      <c r="W85" s="10">
        <v>5.5921700000000003</v>
      </c>
      <c r="X85" s="10">
        <v>4.8170900000000003</v>
      </c>
      <c r="Y85" s="10">
        <v>10.20576</v>
      </c>
      <c r="Z85" s="10">
        <v>6.7216300000000002</v>
      </c>
      <c r="AA85" s="10">
        <v>3.4161900000000007</v>
      </c>
      <c r="AB85" s="10">
        <v>4.0139899999999997</v>
      </c>
      <c r="AC85" s="10">
        <v>95.123239999999981</v>
      </c>
      <c r="AD85" s="10">
        <v>45.872760000000007</v>
      </c>
      <c r="AE85" s="10" t="s">
        <v>41</v>
      </c>
      <c r="AF85" s="10" t="s">
        <v>41</v>
      </c>
    </row>
    <row r="86" spans="1:32">
      <c r="A86" s="1">
        <v>2004</v>
      </c>
      <c r="B86" s="1" t="s">
        <v>54</v>
      </c>
      <c r="C86" s="1" t="s">
        <v>63</v>
      </c>
      <c r="D86" s="10">
        <v>1400.8079008264467</v>
      </c>
      <c r="E86" s="10">
        <f t="shared" si="13"/>
        <v>7.0195206596127399E-3</v>
      </c>
      <c r="F86" s="10">
        <f t="shared" si="14"/>
        <v>7.2972175513639232E-3</v>
      </c>
      <c r="G86" s="10">
        <f t="shared" si="15"/>
        <v>1.339227169473559E-3</v>
      </c>
      <c r="H86" s="10">
        <f t="shared" si="16"/>
        <v>0.49205961759163347</v>
      </c>
      <c r="I86" s="10">
        <f t="shared" si="17"/>
        <v>0.41580505054001998</v>
      </c>
      <c r="J86" s="10">
        <f t="shared" si="18"/>
        <v>0.91024400936611782</v>
      </c>
      <c r="K86" s="10">
        <f t="shared" si="19"/>
        <v>0.58989815770776322</v>
      </c>
      <c r="L86" s="10">
        <f t="shared" si="20"/>
        <v>0.31470267960361664</v>
      </c>
      <c r="M86" s="10">
        <f t="shared" si="21"/>
        <v>0.38538760359753654</v>
      </c>
      <c r="N86" s="10">
        <f t="shared" si="22"/>
        <v>8.5450995764215278</v>
      </c>
      <c r="O86" s="10">
        <f t="shared" si="23"/>
        <v>3.7975492548703706</v>
      </c>
      <c r="P86" s="10" t="str">
        <f t="shared" si="24"/>
        <v>.</v>
      </c>
      <c r="Q86" s="10" t="str">
        <f t="shared" si="25"/>
        <v>.</v>
      </c>
      <c r="R86" s="10"/>
      <c r="S86" s="10"/>
      <c r="T86" s="10">
        <v>9.8329999999999973E-2</v>
      </c>
      <c r="U86" s="10">
        <v>0.10222000000000001</v>
      </c>
      <c r="V86" s="10">
        <v>1.8760000000000002E-2</v>
      </c>
      <c r="W86" s="10">
        <v>6.8928100000000017</v>
      </c>
      <c r="X86" s="10">
        <v>5.8246299999999991</v>
      </c>
      <c r="Y86" s="10">
        <v>12.750770000000001</v>
      </c>
      <c r="Z86" s="10">
        <v>8.2633399999999995</v>
      </c>
      <c r="AA86" s="10">
        <v>4.4083800000000002</v>
      </c>
      <c r="AB86" s="10">
        <v>5.3985399999999997</v>
      </c>
      <c r="AC86" s="10">
        <v>119.70043</v>
      </c>
      <c r="AD86" s="10">
        <v>53.196370000000002</v>
      </c>
      <c r="AE86" s="10" t="s">
        <v>41</v>
      </c>
      <c r="AF86" s="10" t="s">
        <v>41</v>
      </c>
    </row>
    <row r="87" spans="1:32">
      <c r="A87" s="1">
        <v>2005</v>
      </c>
      <c r="B87" s="1" t="s">
        <v>54</v>
      </c>
      <c r="C87" s="1" t="s">
        <v>63</v>
      </c>
      <c r="D87" s="10">
        <v>655.72304132231397</v>
      </c>
      <c r="E87" s="10">
        <f t="shared" si="13"/>
        <v>9.9706729640240202E-3</v>
      </c>
      <c r="F87" s="10">
        <f t="shared" si="14"/>
        <v>5.2278169043552059E-3</v>
      </c>
      <c r="G87" s="10">
        <f t="shared" si="15"/>
        <v>1.1209000655487387E-3</v>
      </c>
      <c r="H87" s="10">
        <f t="shared" si="16"/>
        <v>0.5007068217976729</v>
      </c>
      <c r="I87" s="10">
        <f t="shared" si="17"/>
        <v>0.42364684858382556</v>
      </c>
      <c r="J87" s="10">
        <f t="shared" si="18"/>
        <v>0.94569957271821392</v>
      </c>
      <c r="K87" s="10">
        <f t="shared" si="19"/>
        <v>0.60565509364919345</v>
      </c>
      <c r="L87" s="10">
        <f t="shared" si="20"/>
        <v>0.30341468495416984</v>
      </c>
      <c r="M87" s="10">
        <f t="shared" si="21"/>
        <v>0.35228440277799206</v>
      </c>
      <c r="N87" s="10">
        <f t="shared" si="22"/>
        <v>8.4205795008596169</v>
      </c>
      <c r="O87" s="10">
        <f t="shared" si="23"/>
        <v>4.0127353077206251</v>
      </c>
      <c r="P87" s="10" t="str">
        <f t="shared" si="24"/>
        <v>.</v>
      </c>
      <c r="Q87" s="10" t="str">
        <f t="shared" si="25"/>
        <v>.</v>
      </c>
      <c r="R87" s="10"/>
      <c r="S87" s="10"/>
      <c r="T87" s="10">
        <v>6.5380000000000008E-2</v>
      </c>
      <c r="U87" s="10">
        <v>3.4279999999999998E-2</v>
      </c>
      <c r="V87" s="10">
        <v>7.3499999999999998E-3</v>
      </c>
      <c r="W87" s="10">
        <v>3.2832499999999998</v>
      </c>
      <c r="X87" s="10">
        <v>2.7779499999999997</v>
      </c>
      <c r="Y87" s="10">
        <v>6.2011700000000003</v>
      </c>
      <c r="Z87" s="10">
        <v>3.9714200000000002</v>
      </c>
      <c r="AA87" s="10">
        <v>1.98956</v>
      </c>
      <c r="AB87" s="10">
        <v>2.3100099999999997</v>
      </c>
      <c r="AC87" s="10">
        <v>55.215679999999999</v>
      </c>
      <c r="AD87" s="10">
        <v>26.312429999999999</v>
      </c>
      <c r="AE87" s="10" t="s">
        <v>41</v>
      </c>
      <c r="AF87" s="10" t="s">
        <v>41</v>
      </c>
    </row>
    <row r="88" spans="1:32">
      <c r="A88" s="1">
        <v>2006</v>
      </c>
      <c r="B88" s="1" t="s">
        <v>54</v>
      </c>
      <c r="C88" s="1" t="s">
        <v>63</v>
      </c>
      <c r="D88" s="10">
        <v>546.3162148760332</v>
      </c>
      <c r="E88" s="10">
        <f t="shared" si="13"/>
        <v>7.6988379357445956E-3</v>
      </c>
      <c r="F88" s="10">
        <f t="shared" si="14"/>
        <v>4.2063551061200842E-3</v>
      </c>
      <c r="G88" s="10">
        <f t="shared" si="15"/>
        <v>1.1421956423929209E-3</v>
      </c>
      <c r="H88" s="10">
        <f t="shared" si="16"/>
        <v>0.51685817171667359</v>
      </c>
      <c r="I88" s="10">
        <f t="shared" si="17"/>
        <v>0.46281071861902023</v>
      </c>
      <c r="J88" s="10">
        <f t="shared" si="18"/>
        <v>0.99159604867837414</v>
      </c>
      <c r="K88" s="10">
        <f t="shared" si="19"/>
        <v>0.63432127870968447</v>
      </c>
      <c r="L88" s="10">
        <f t="shared" si="20"/>
        <v>0.29886354377574015</v>
      </c>
      <c r="M88" s="10">
        <f t="shared" si="21"/>
        <v>0.36585038949530962</v>
      </c>
      <c r="N88" s="10">
        <f t="shared" si="22"/>
        <v>8.6237491615896094</v>
      </c>
      <c r="O88" s="10">
        <f t="shared" si="23"/>
        <v>3.8560012363499334</v>
      </c>
      <c r="P88" s="10" t="str">
        <f t="shared" si="24"/>
        <v>.</v>
      </c>
      <c r="Q88" s="10" t="str">
        <f t="shared" si="25"/>
        <v>.</v>
      </c>
      <c r="R88" s="10"/>
      <c r="S88" s="10"/>
      <c r="T88" s="10">
        <v>4.206E-2</v>
      </c>
      <c r="U88" s="10">
        <v>2.2979999999999997E-2</v>
      </c>
      <c r="V88" s="10">
        <v>6.2399999999999982E-3</v>
      </c>
      <c r="W88" s="10">
        <v>2.8236799999999995</v>
      </c>
      <c r="X88" s="10">
        <v>2.52841</v>
      </c>
      <c r="Y88" s="10">
        <v>5.417250000000001</v>
      </c>
      <c r="Z88" s="10">
        <v>3.4654000000000011</v>
      </c>
      <c r="AA88" s="10">
        <v>1.6327400000000001</v>
      </c>
      <c r="AB88" s="10">
        <v>1.9987000000000001</v>
      </c>
      <c r="AC88" s="10">
        <v>47.112940000000002</v>
      </c>
      <c r="AD88" s="10">
        <v>21.06596</v>
      </c>
      <c r="AE88" s="10" t="s">
        <v>41</v>
      </c>
      <c r="AF88" s="10" t="s">
        <v>41</v>
      </c>
    </row>
    <row r="89" spans="1:32">
      <c r="A89" s="1">
        <v>2007</v>
      </c>
      <c r="B89" s="1" t="s">
        <v>54</v>
      </c>
      <c r="C89" s="1" t="s">
        <v>63</v>
      </c>
      <c r="D89" s="10">
        <v>625.04152066115694</v>
      </c>
      <c r="E89" s="10">
        <f t="shared" si="13"/>
        <v>1.3384710812732258E-2</v>
      </c>
      <c r="F89" s="10">
        <f t="shared" si="14"/>
        <v>3.0637964626323531E-3</v>
      </c>
      <c r="G89" s="10">
        <f t="shared" si="15"/>
        <v>1.2783150776204965E-3</v>
      </c>
      <c r="H89" s="10">
        <f t="shared" si="16"/>
        <v>0.52466114515579176</v>
      </c>
      <c r="I89" s="10">
        <f t="shared" si="17"/>
        <v>0.48110883846870139</v>
      </c>
      <c r="J89" s="10">
        <f t="shared" si="18"/>
        <v>0.97094189736076275</v>
      </c>
      <c r="K89" s="10">
        <f t="shared" si="19"/>
        <v>0.56222024998960729</v>
      </c>
      <c r="L89" s="10">
        <f t="shared" si="20"/>
        <v>0.25925797669983563</v>
      </c>
      <c r="M89" s="10">
        <f t="shared" si="21"/>
        <v>0.38668631124591474</v>
      </c>
      <c r="N89" s="10">
        <f t="shared" si="22"/>
        <v>8.067600044659514</v>
      </c>
      <c r="O89" s="10">
        <f t="shared" si="23"/>
        <v>3.6729847923888004</v>
      </c>
      <c r="P89" s="10" t="str">
        <f t="shared" si="24"/>
        <v>.</v>
      </c>
      <c r="Q89" s="10" t="str">
        <f t="shared" si="25"/>
        <v>.</v>
      </c>
      <c r="R89" s="10"/>
      <c r="S89" s="10"/>
      <c r="T89" s="10">
        <v>8.3659999999999998E-2</v>
      </c>
      <c r="U89" s="10">
        <v>1.9149999999999997E-2</v>
      </c>
      <c r="V89" s="10">
        <v>7.9900000000000006E-3</v>
      </c>
      <c r="W89" s="10">
        <v>3.2793500000000004</v>
      </c>
      <c r="X89" s="10">
        <v>3.0071300000000001</v>
      </c>
      <c r="Y89" s="10">
        <v>6.0687900000000008</v>
      </c>
      <c r="Z89" s="10">
        <v>3.5141099999999996</v>
      </c>
      <c r="AA89" s="10">
        <v>1.6204700000000005</v>
      </c>
      <c r="AB89" s="10">
        <v>2.4169499999999999</v>
      </c>
      <c r="AC89" s="10">
        <v>50.425850000000004</v>
      </c>
      <c r="AD89" s="10">
        <v>22.957679999999996</v>
      </c>
      <c r="AE89" s="10" t="s">
        <v>41</v>
      </c>
      <c r="AF89" s="10" t="s">
        <v>41</v>
      </c>
    </row>
    <row r="90" spans="1:32">
      <c r="A90" s="1">
        <v>2008</v>
      </c>
      <c r="B90" s="1" t="s">
        <v>54</v>
      </c>
      <c r="C90" s="1" t="s">
        <v>63</v>
      </c>
      <c r="D90" s="10" t="s">
        <v>41</v>
      </c>
      <c r="E90" s="10" t="str">
        <f t="shared" si="13"/>
        <v>.</v>
      </c>
      <c r="F90" s="10" t="str">
        <f t="shared" si="14"/>
        <v>.</v>
      </c>
      <c r="G90" s="10" t="str">
        <f t="shared" si="15"/>
        <v>.</v>
      </c>
      <c r="H90" s="10" t="str">
        <f t="shared" si="16"/>
        <v>.</v>
      </c>
      <c r="I90" s="10" t="str">
        <f t="shared" si="17"/>
        <v>.</v>
      </c>
      <c r="J90" s="10" t="str">
        <f t="shared" si="18"/>
        <v>.</v>
      </c>
      <c r="K90" s="10" t="str">
        <f t="shared" si="19"/>
        <v>.</v>
      </c>
      <c r="L90" s="10" t="str">
        <f t="shared" si="20"/>
        <v>.</v>
      </c>
      <c r="M90" s="10" t="str">
        <f t="shared" si="21"/>
        <v>.</v>
      </c>
      <c r="N90" s="10" t="str">
        <f t="shared" si="22"/>
        <v>.</v>
      </c>
      <c r="O90" s="10" t="str">
        <f t="shared" si="23"/>
        <v>.</v>
      </c>
      <c r="P90" s="10" t="str">
        <f t="shared" si="24"/>
        <v>.</v>
      </c>
      <c r="Q90" s="10" t="str">
        <f t="shared" si="25"/>
        <v>.</v>
      </c>
      <c r="R90" s="10"/>
      <c r="S90" s="10"/>
      <c r="T90" s="10" t="s">
        <v>41</v>
      </c>
      <c r="U90" s="10" t="s">
        <v>41</v>
      </c>
      <c r="V90" s="10" t="s">
        <v>41</v>
      </c>
      <c r="W90" s="10" t="s">
        <v>41</v>
      </c>
      <c r="X90" s="10" t="s">
        <v>41</v>
      </c>
      <c r="Y90" s="10" t="s">
        <v>41</v>
      </c>
      <c r="Z90" s="10" t="s">
        <v>41</v>
      </c>
      <c r="AA90" s="10" t="s">
        <v>41</v>
      </c>
      <c r="AB90" s="10" t="s">
        <v>41</v>
      </c>
      <c r="AC90" s="10" t="s">
        <v>41</v>
      </c>
      <c r="AD90" s="10" t="s">
        <v>41</v>
      </c>
      <c r="AE90" s="10" t="s">
        <v>41</v>
      </c>
      <c r="AF90" s="10" t="s">
        <v>41</v>
      </c>
    </row>
    <row r="91" spans="1:32">
      <c r="A91" s="1">
        <v>2009</v>
      </c>
      <c r="B91" s="1" t="s">
        <v>54</v>
      </c>
      <c r="C91" s="1" t="s">
        <v>63</v>
      </c>
      <c r="D91" s="10" t="s">
        <v>41</v>
      </c>
      <c r="E91" s="10" t="str">
        <f t="shared" si="13"/>
        <v>.</v>
      </c>
      <c r="F91" s="10" t="str">
        <f t="shared" si="14"/>
        <v>.</v>
      </c>
      <c r="G91" s="10" t="str">
        <f t="shared" si="15"/>
        <v>.</v>
      </c>
      <c r="H91" s="10" t="str">
        <f t="shared" si="16"/>
        <v>.</v>
      </c>
      <c r="I91" s="10" t="str">
        <f t="shared" si="17"/>
        <v>.</v>
      </c>
      <c r="J91" s="10" t="str">
        <f t="shared" si="18"/>
        <v>.</v>
      </c>
      <c r="K91" s="10" t="str">
        <f t="shared" si="19"/>
        <v>.</v>
      </c>
      <c r="L91" s="10" t="str">
        <f t="shared" si="20"/>
        <v>.</v>
      </c>
      <c r="M91" s="10" t="str">
        <f t="shared" si="21"/>
        <v>.</v>
      </c>
      <c r="N91" s="10" t="str">
        <f t="shared" si="22"/>
        <v>.</v>
      </c>
      <c r="O91" s="10" t="str">
        <f t="shared" si="23"/>
        <v>.</v>
      </c>
      <c r="P91" s="10" t="str">
        <f t="shared" si="24"/>
        <v>.</v>
      </c>
      <c r="Q91" s="10" t="str">
        <f t="shared" si="25"/>
        <v>.</v>
      </c>
      <c r="R91" s="10"/>
      <c r="S91" s="10"/>
      <c r="T91" s="10" t="s">
        <v>41</v>
      </c>
      <c r="U91" s="10" t="s">
        <v>41</v>
      </c>
      <c r="V91" s="10" t="s">
        <v>41</v>
      </c>
      <c r="W91" s="10" t="s">
        <v>41</v>
      </c>
      <c r="X91" s="10" t="s">
        <v>41</v>
      </c>
      <c r="Y91" s="10" t="s">
        <v>41</v>
      </c>
      <c r="Z91" s="10" t="s">
        <v>41</v>
      </c>
      <c r="AA91" s="10" t="s">
        <v>41</v>
      </c>
      <c r="AB91" s="10" t="s">
        <v>41</v>
      </c>
      <c r="AC91" s="10" t="s">
        <v>41</v>
      </c>
      <c r="AD91" s="10" t="s">
        <v>41</v>
      </c>
      <c r="AE91" s="10" t="s">
        <v>41</v>
      </c>
      <c r="AF91" s="10" t="s">
        <v>41</v>
      </c>
    </row>
    <row r="92" spans="1:32">
      <c r="A92" s="1">
        <v>2000</v>
      </c>
      <c r="B92" s="1" t="s">
        <v>54</v>
      </c>
      <c r="C92" s="1" t="s">
        <v>64</v>
      </c>
      <c r="D92" s="10">
        <v>939.46098347107431</v>
      </c>
      <c r="E92" s="10">
        <f t="shared" si="13"/>
        <v>1.8139124774546517E-2</v>
      </c>
      <c r="F92" s="10">
        <f t="shared" si="14"/>
        <v>6.2652947845185615E-3</v>
      </c>
      <c r="G92" s="10">
        <f t="shared" si="15"/>
        <v>5.6511128119281417E-3</v>
      </c>
      <c r="H92" s="10">
        <f t="shared" si="16"/>
        <v>0.48731347874448039</v>
      </c>
      <c r="I92" s="10">
        <f t="shared" si="17"/>
        <v>0.23608218319034513</v>
      </c>
      <c r="J92" s="10">
        <f t="shared" si="18"/>
        <v>0.48401371424702749</v>
      </c>
      <c r="K92" s="10">
        <f t="shared" si="19"/>
        <v>0.30382634832305244</v>
      </c>
      <c r="L92" s="10">
        <f t="shared" si="20"/>
        <v>0.18496883112480034</v>
      </c>
      <c r="M92" s="10">
        <f t="shared" si="21"/>
        <v>1.1148754641519911</v>
      </c>
      <c r="N92" s="10">
        <f t="shared" si="22"/>
        <v>3.8803527385788894</v>
      </c>
      <c r="O92" s="10">
        <f t="shared" si="23"/>
        <v>0.58143766437408262</v>
      </c>
      <c r="P92" s="10" t="str">
        <f t="shared" si="24"/>
        <v>.</v>
      </c>
      <c r="Q92" s="10" t="str">
        <f t="shared" si="25"/>
        <v>.</v>
      </c>
      <c r="R92" s="10"/>
      <c r="S92" s="10"/>
      <c r="T92" s="10">
        <v>0.17041000000000001</v>
      </c>
      <c r="U92" s="10">
        <v>5.8860000000000003E-2</v>
      </c>
      <c r="V92" s="10">
        <v>5.3090000000000005E-2</v>
      </c>
      <c r="W92" s="10">
        <v>4.5781200000000002</v>
      </c>
      <c r="X92" s="10">
        <v>2.2178999999999998</v>
      </c>
      <c r="Y92" s="10">
        <v>4.5471199999999996</v>
      </c>
      <c r="Z92" s="10">
        <v>2.8543300000000005</v>
      </c>
      <c r="AA92" s="10">
        <v>1.7377099999999999</v>
      </c>
      <c r="AB92" s="10">
        <v>10.473820000000002</v>
      </c>
      <c r="AC92" s="10">
        <v>36.4544</v>
      </c>
      <c r="AD92" s="10">
        <v>5.4623800000000005</v>
      </c>
      <c r="AE92" s="10" t="s">
        <v>41</v>
      </c>
      <c r="AF92" s="10" t="s">
        <v>41</v>
      </c>
    </row>
    <row r="93" spans="1:32">
      <c r="A93" s="1">
        <v>2001</v>
      </c>
      <c r="B93" s="1" t="s">
        <v>54</v>
      </c>
      <c r="C93" s="1" t="s">
        <v>64</v>
      </c>
      <c r="D93" s="10">
        <v>1527.9453966942147</v>
      </c>
      <c r="E93" s="10">
        <f t="shared" si="13"/>
        <v>2.3987768201205625E-2</v>
      </c>
      <c r="F93" s="10">
        <f t="shared" si="14"/>
        <v>8.0336640475226206E-3</v>
      </c>
      <c r="G93" s="10">
        <f t="shared" si="15"/>
        <v>4.1114034661130019E-3</v>
      </c>
      <c r="H93" s="10">
        <f t="shared" si="16"/>
        <v>0.50899462878884738</v>
      </c>
      <c r="I93" s="10">
        <f t="shared" si="17"/>
        <v>0.21833437289170579</v>
      </c>
      <c r="J93" s="10">
        <f t="shared" si="18"/>
        <v>0.51338811039789178</v>
      </c>
      <c r="K93" s="10">
        <f t="shared" si="19"/>
        <v>0.32810203891096829</v>
      </c>
      <c r="L93" s="10">
        <f t="shared" si="20"/>
        <v>0.20112040696274938</v>
      </c>
      <c r="M93" s="10">
        <f t="shared" si="21"/>
        <v>1.1203868958300203</v>
      </c>
      <c r="N93" s="10">
        <f t="shared" si="22"/>
        <v>3.8665269143661209</v>
      </c>
      <c r="O93" s="10">
        <f t="shared" si="23"/>
        <v>0.6461323828298936</v>
      </c>
      <c r="P93" s="10" t="str">
        <f t="shared" si="24"/>
        <v>.</v>
      </c>
      <c r="Q93" s="10" t="str">
        <f t="shared" si="25"/>
        <v>.</v>
      </c>
      <c r="R93" s="10"/>
      <c r="S93" s="10"/>
      <c r="T93" s="10">
        <v>0.36651999999999996</v>
      </c>
      <c r="U93" s="10">
        <v>0.12275</v>
      </c>
      <c r="V93" s="10">
        <v>6.2820000000000001E-2</v>
      </c>
      <c r="W93" s="10">
        <v>7.7771599999999985</v>
      </c>
      <c r="X93" s="10">
        <v>3.3360300000000001</v>
      </c>
      <c r="Y93" s="10">
        <v>7.84429</v>
      </c>
      <c r="Z93" s="10">
        <v>5.0132200000000005</v>
      </c>
      <c r="AA93" s="10">
        <v>3.07301</v>
      </c>
      <c r="AB93" s="10">
        <v>17.1189</v>
      </c>
      <c r="AC93" s="10">
        <v>59.078420000000001</v>
      </c>
      <c r="AD93" s="10">
        <v>9.8725499999999986</v>
      </c>
      <c r="AE93" s="10" t="s">
        <v>41</v>
      </c>
      <c r="AF93" s="10" t="s">
        <v>41</v>
      </c>
    </row>
    <row r="94" spans="1:32">
      <c r="A94" s="1">
        <v>2002</v>
      </c>
      <c r="B94" s="1" t="s">
        <v>54</v>
      </c>
      <c r="C94" s="1" t="s">
        <v>64</v>
      </c>
      <c r="D94" s="10">
        <v>1873.5470330578514</v>
      </c>
      <c r="E94" s="10">
        <f t="shared" si="13"/>
        <v>1.5257690090301201E-2</v>
      </c>
      <c r="F94" s="10">
        <f t="shared" si="14"/>
        <v>6.46687795193764E-3</v>
      </c>
      <c r="G94" s="10">
        <f t="shared" si="15"/>
        <v>2.5411691919094677E-3</v>
      </c>
      <c r="H94" s="10">
        <f t="shared" si="16"/>
        <v>0.44358907747491694</v>
      </c>
      <c r="I94" s="10">
        <f t="shared" si="17"/>
        <v>0.20923360507272387</v>
      </c>
      <c r="J94" s="10">
        <f t="shared" si="18"/>
        <v>0.47722207354502638</v>
      </c>
      <c r="K94" s="10">
        <f t="shared" si="19"/>
        <v>0.27681824413744816</v>
      </c>
      <c r="L94" s="10">
        <f t="shared" si="20"/>
        <v>0.18930776422576645</v>
      </c>
      <c r="M94" s="10">
        <f t="shared" si="21"/>
        <v>1.0861045728213474</v>
      </c>
      <c r="N94" s="10">
        <f t="shared" si="22"/>
        <v>3.9166505406717564</v>
      </c>
      <c r="O94" s="10">
        <f t="shared" si="23"/>
        <v>0.72304670024164297</v>
      </c>
      <c r="P94" s="10" t="str">
        <f t="shared" si="24"/>
        <v>.</v>
      </c>
      <c r="Q94" s="10" t="str">
        <f t="shared" si="25"/>
        <v>.</v>
      </c>
      <c r="R94" s="10"/>
      <c r="S94" s="10"/>
      <c r="T94" s="10">
        <v>0.28586</v>
      </c>
      <c r="U94" s="10">
        <v>0.12115999999999999</v>
      </c>
      <c r="V94" s="10">
        <v>4.7610000000000006E-2</v>
      </c>
      <c r="W94" s="10">
        <v>8.3108500000000003</v>
      </c>
      <c r="X94" s="10">
        <v>3.9200900000000001</v>
      </c>
      <c r="Y94" s="10">
        <v>8.9409799999999997</v>
      </c>
      <c r="Z94" s="10">
        <v>5.1863199999999994</v>
      </c>
      <c r="AA94" s="10">
        <v>3.54677</v>
      </c>
      <c r="AB94" s="10">
        <v>20.348680000000005</v>
      </c>
      <c r="AC94" s="10">
        <v>73.380289999999988</v>
      </c>
      <c r="AD94" s="10">
        <v>13.546619999999999</v>
      </c>
      <c r="AE94" s="10" t="s">
        <v>41</v>
      </c>
      <c r="AF94" s="10" t="s">
        <v>41</v>
      </c>
    </row>
    <row r="95" spans="1:32">
      <c r="A95" s="1">
        <v>2003</v>
      </c>
      <c r="B95" s="1" t="s">
        <v>54</v>
      </c>
      <c r="C95" s="1" t="s">
        <v>64</v>
      </c>
      <c r="D95" s="10">
        <v>1921.175181818182</v>
      </c>
      <c r="E95" s="10">
        <f t="shared" si="13"/>
        <v>2.1754913552675406E-2</v>
      </c>
      <c r="F95" s="10">
        <f t="shared" si="14"/>
        <v>6.5340215295306703E-3</v>
      </c>
      <c r="G95" s="10">
        <f t="shared" si="15"/>
        <v>4.0756304131462709E-3</v>
      </c>
      <c r="H95" s="10">
        <f t="shared" si="16"/>
        <v>0.44261554492664446</v>
      </c>
      <c r="I95" s="10">
        <f t="shared" si="17"/>
        <v>0.22748836448448431</v>
      </c>
      <c r="J95" s="10">
        <f t="shared" si="18"/>
        <v>0.52334425799133255</v>
      </c>
      <c r="K95" s="10">
        <f t="shared" si="19"/>
        <v>0.31814849878580476</v>
      </c>
      <c r="L95" s="10">
        <f t="shared" si="20"/>
        <v>0.19127979763522582</v>
      </c>
      <c r="M95" s="10">
        <f t="shared" si="21"/>
        <v>1.0050004904668433</v>
      </c>
      <c r="N95" s="10">
        <f t="shared" si="22"/>
        <v>4.9104819223574649</v>
      </c>
      <c r="O95" s="10">
        <f t="shared" si="23"/>
        <v>0.98588406613054591</v>
      </c>
      <c r="P95" s="10" t="str">
        <f t="shared" si="24"/>
        <v>.</v>
      </c>
      <c r="Q95" s="10" t="str">
        <f t="shared" si="25"/>
        <v>.</v>
      </c>
      <c r="R95" s="10"/>
      <c r="S95" s="10"/>
      <c r="T95" s="10">
        <v>0.41795000000000004</v>
      </c>
      <c r="U95" s="10">
        <v>0.12553</v>
      </c>
      <c r="V95" s="10">
        <v>7.8299999999999995E-2</v>
      </c>
      <c r="W95" s="10">
        <v>8.5034199999999984</v>
      </c>
      <c r="X95" s="10">
        <v>4.3704499999999999</v>
      </c>
      <c r="Y95" s="10">
        <v>10.054359999999999</v>
      </c>
      <c r="Z95" s="10">
        <v>6.1121900000000009</v>
      </c>
      <c r="AA95" s="10">
        <v>3.6748200000000004</v>
      </c>
      <c r="AB95" s="10">
        <v>19.307819999999996</v>
      </c>
      <c r="AC95" s="10">
        <v>94.338959999999986</v>
      </c>
      <c r="AD95" s="10">
        <v>18.940560000000001</v>
      </c>
      <c r="AE95" s="10" t="s">
        <v>41</v>
      </c>
      <c r="AF95" s="10" t="s">
        <v>41</v>
      </c>
    </row>
    <row r="96" spans="1:32">
      <c r="A96" s="1">
        <v>2004</v>
      </c>
      <c r="B96" s="1" t="s">
        <v>54</v>
      </c>
      <c r="C96" s="1" t="s">
        <v>64</v>
      </c>
      <c r="D96" s="10">
        <v>2041.6719421487603</v>
      </c>
      <c r="E96" s="10">
        <f t="shared" si="13"/>
        <v>3.7962514153193308E-2</v>
      </c>
      <c r="F96" s="10">
        <f t="shared" si="14"/>
        <v>9.8140154577978055E-3</v>
      </c>
      <c r="G96" s="10">
        <f t="shared" si="15"/>
        <v>2.2682390370345677E-3</v>
      </c>
      <c r="H96" s="10">
        <f t="shared" si="16"/>
        <v>0.42332853881038718</v>
      </c>
      <c r="I96" s="10">
        <f t="shared" si="17"/>
        <v>0.24288182139492262</v>
      </c>
      <c r="J96" s="10">
        <f t="shared" si="18"/>
        <v>0.49288427745199337</v>
      </c>
      <c r="K96" s="10">
        <f t="shared" si="19"/>
        <v>0.31373355668779074</v>
      </c>
      <c r="L96" s="10">
        <f t="shared" si="20"/>
        <v>0.19570137187636749</v>
      </c>
      <c r="M96" s="10">
        <f t="shared" si="21"/>
        <v>1.0959150458056162</v>
      </c>
      <c r="N96" s="10">
        <f t="shared" si="22"/>
        <v>4.2310240061919755</v>
      </c>
      <c r="O96" s="10">
        <f t="shared" si="23"/>
        <v>0.85730913172948242</v>
      </c>
      <c r="P96" s="10" t="str">
        <f t="shared" si="24"/>
        <v>.</v>
      </c>
      <c r="Q96" s="10" t="str">
        <f t="shared" si="25"/>
        <v>.</v>
      </c>
      <c r="R96" s="10"/>
      <c r="S96" s="10"/>
      <c r="T96" s="10">
        <v>0.77506999999999981</v>
      </c>
      <c r="U96" s="10">
        <v>0.20036999999999999</v>
      </c>
      <c r="V96" s="10">
        <v>4.6309999999999997E-2</v>
      </c>
      <c r="W96" s="10">
        <v>8.6429799999999997</v>
      </c>
      <c r="X96" s="10">
        <v>4.95885</v>
      </c>
      <c r="Y96" s="10">
        <v>10.063079999999998</v>
      </c>
      <c r="Z96" s="10">
        <v>6.4054099999999989</v>
      </c>
      <c r="AA96" s="10">
        <v>3.9955799999999999</v>
      </c>
      <c r="AB96" s="10">
        <v>22.374989999999997</v>
      </c>
      <c r="AC96" s="10">
        <v>86.383629999999997</v>
      </c>
      <c r="AD96" s="10">
        <v>17.503439999999998</v>
      </c>
      <c r="AE96" s="10" t="s">
        <v>41</v>
      </c>
      <c r="AF96" s="10" t="s">
        <v>41</v>
      </c>
    </row>
    <row r="97" spans="1:32">
      <c r="A97" s="1">
        <v>2005</v>
      </c>
      <c r="B97" s="1" t="s">
        <v>54</v>
      </c>
      <c r="C97" s="1" t="s">
        <v>64</v>
      </c>
      <c r="D97" s="10">
        <v>1195.861388429752</v>
      </c>
      <c r="E97" s="10">
        <f t="shared" si="13"/>
        <v>6.3101794848553036E-2</v>
      </c>
      <c r="F97" s="10">
        <f t="shared" si="14"/>
        <v>1.3215578454917535E-2</v>
      </c>
      <c r="G97" s="10">
        <f t="shared" si="15"/>
        <v>2.6056531552469658E-3</v>
      </c>
      <c r="H97" s="10">
        <f t="shared" si="16"/>
        <v>0.56840199589731055</v>
      </c>
      <c r="I97" s="10">
        <f t="shared" si="17"/>
        <v>0.33351775035040276</v>
      </c>
      <c r="J97" s="10">
        <f t="shared" si="18"/>
        <v>0.5917090449162592</v>
      </c>
      <c r="K97" s="10">
        <f t="shared" si="19"/>
        <v>0.36609008722562081</v>
      </c>
      <c r="L97" s="10">
        <f t="shared" si="20"/>
        <v>0.21382745732409852</v>
      </c>
      <c r="M97" s="10">
        <f t="shared" si="21"/>
        <v>1.2011776731801225</v>
      </c>
      <c r="N97" s="10">
        <f t="shared" si="22"/>
        <v>4.0343981724629527</v>
      </c>
      <c r="O97" s="10">
        <f t="shared" si="23"/>
        <v>0.66435960529105254</v>
      </c>
      <c r="P97" s="10" t="str">
        <f t="shared" si="24"/>
        <v>.</v>
      </c>
      <c r="Q97" s="10" t="str">
        <f t="shared" si="25"/>
        <v>.</v>
      </c>
      <c r="R97" s="10"/>
      <c r="S97" s="10"/>
      <c r="T97" s="10">
        <v>0.75461</v>
      </c>
      <c r="U97" s="10">
        <v>0.15803999999999999</v>
      </c>
      <c r="V97" s="10">
        <v>3.1160000000000004E-2</v>
      </c>
      <c r="W97" s="10">
        <v>6.7972999999999999</v>
      </c>
      <c r="X97" s="10">
        <v>3.9884100000000009</v>
      </c>
      <c r="Y97" s="10">
        <v>7.0760200000000015</v>
      </c>
      <c r="Z97" s="10">
        <v>4.3779299999999992</v>
      </c>
      <c r="AA97" s="10">
        <v>2.55708</v>
      </c>
      <c r="AB97" s="10">
        <v>14.364420000000001</v>
      </c>
      <c r="AC97" s="10">
        <v>48.245809999999999</v>
      </c>
      <c r="AD97" s="10">
        <v>7.9448200000000009</v>
      </c>
      <c r="AE97" s="10" t="s">
        <v>41</v>
      </c>
      <c r="AF97" s="10" t="s">
        <v>41</v>
      </c>
    </row>
    <row r="98" spans="1:32">
      <c r="A98" s="1">
        <v>2006</v>
      </c>
      <c r="B98" s="1" t="s">
        <v>54</v>
      </c>
      <c r="C98" s="1" t="s">
        <v>64</v>
      </c>
      <c r="D98" s="10">
        <v>1157.3111157024794</v>
      </c>
      <c r="E98" s="10">
        <f t="shared" si="13"/>
        <v>4.4593886034416698E-2</v>
      </c>
      <c r="F98" s="10">
        <f t="shared" si="14"/>
        <v>1.2563605242117051E-2</v>
      </c>
      <c r="G98" s="10">
        <f t="shared" si="15"/>
        <v>1.2287102238163991E-3</v>
      </c>
      <c r="H98" s="10">
        <f t="shared" si="16"/>
        <v>0.62163491755915112</v>
      </c>
      <c r="I98" s="10">
        <f t="shared" si="17"/>
        <v>0.32585274165546679</v>
      </c>
      <c r="J98" s="10">
        <f t="shared" si="18"/>
        <v>0.58204055146496081</v>
      </c>
      <c r="K98" s="10">
        <f t="shared" si="19"/>
        <v>0.33334770120636925</v>
      </c>
      <c r="L98" s="10">
        <f t="shared" si="20"/>
        <v>0.20105311082125427</v>
      </c>
      <c r="M98" s="10">
        <f t="shared" si="21"/>
        <v>1.078563908238565</v>
      </c>
      <c r="N98" s="10">
        <f t="shared" si="22"/>
        <v>4.0819015180136322</v>
      </c>
      <c r="O98" s="10">
        <f t="shared" si="23"/>
        <v>0.79665613463011253</v>
      </c>
      <c r="P98" s="10" t="str">
        <f t="shared" si="24"/>
        <v>.</v>
      </c>
      <c r="Q98" s="10" t="str">
        <f t="shared" si="25"/>
        <v>.</v>
      </c>
      <c r="R98" s="10"/>
      <c r="S98" s="10"/>
      <c r="T98" s="10">
        <v>0.51609000000000005</v>
      </c>
      <c r="U98" s="10">
        <v>0.14540000000000003</v>
      </c>
      <c r="V98" s="10">
        <v>1.422E-2</v>
      </c>
      <c r="W98" s="10">
        <v>7.1942499999999994</v>
      </c>
      <c r="X98" s="10">
        <v>3.7711300000000003</v>
      </c>
      <c r="Y98" s="10">
        <v>6.7360200000000017</v>
      </c>
      <c r="Z98" s="10">
        <v>3.8578699999999992</v>
      </c>
      <c r="AA98" s="10">
        <v>2.32681</v>
      </c>
      <c r="AB98" s="10">
        <v>12.482340000000001</v>
      </c>
      <c r="AC98" s="10">
        <v>47.240300000000005</v>
      </c>
      <c r="AD98" s="10">
        <v>9.2197900000000015</v>
      </c>
      <c r="AE98" s="10" t="s">
        <v>41</v>
      </c>
      <c r="AF98" s="10" t="s">
        <v>41</v>
      </c>
    </row>
    <row r="99" spans="1:32">
      <c r="A99" s="1">
        <v>2007</v>
      </c>
      <c r="B99" s="1" t="s">
        <v>54</v>
      </c>
      <c r="C99" s="1" t="s">
        <v>64</v>
      </c>
      <c r="D99" s="10">
        <v>1190.1274958677686</v>
      </c>
      <c r="E99" s="10">
        <f t="shared" si="13"/>
        <v>4.7736062058272286E-2</v>
      </c>
      <c r="F99" s="10">
        <f t="shared" si="14"/>
        <v>4.4533043883130874E-3</v>
      </c>
      <c r="G99" s="10">
        <f t="shared" si="15"/>
        <v>1.4275781425931954E-3</v>
      </c>
      <c r="H99" s="10">
        <f t="shared" si="16"/>
        <v>0.53914475737084566</v>
      </c>
      <c r="I99" s="10">
        <f t="shared" si="17"/>
        <v>0.32143110828732868</v>
      </c>
      <c r="J99" s="10">
        <f t="shared" si="18"/>
        <v>0.5241430033050074</v>
      </c>
      <c r="K99" s="10">
        <f t="shared" si="19"/>
        <v>0.35866157321973707</v>
      </c>
      <c r="L99" s="10">
        <f t="shared" si="20"/>
        <v>0.20123306186231438</v>
      </c>
      <c r="M99" s="10">
        <f t="shared" si="21"/>
        <v>1.162688035361334</v>
      </c>
      <c r="N99" s="10">
        <f t="shared" si="22"/>
        <v>3.7413126034479234</v>
      </c>
      <c r="O99" s="10">
        <f t="shared" si="23"/>
        <v>0.60815921194414435</v>
      </c>
      <c r="P99" s="10" t="str">
        <f t="shared" si="24"/>
        <v>.</v>
      </c>
      <c r="Q99" s="10" t="str">
        <f t="shared" si="25"/>
        <v>.</v>
      </c>
      <c r="R99" s="10"/>
      <c r="S99" s="10"/>
      <c r="T99" s="10">
        <v>0.56811999999999996</v>
      </c>
      <c r="U99" s="10">
        <v>5.2999999999999999E-2</v>
      </c>
      <c r="V99" s="10">
        <v>1.6990000000000002E-2</v>
      </c>
      <c r="W99" s="10">
        <v>6.4165100000000015</v>
      </c>
      <c r="X99" s="10">
        <v>3.8254400000000004</v>
      </c>
      <c r="Y99" s="10">
        <v>6.2379700000000007</v>
      </c>
      <c r="Z99" s="10">
        <v>4.2685300000000002</v>
      </c>
      <c r="AA99" s="10">
        <v>2.39493</v>
      </c>
      <c r="AB99" s="10">
        <v>13.837470000000001</v>
      </c>
      <c r="AC99" s="10">
        <v>44.526389999999992</v>
      </c>
      <c r="AD99" s="10">
        <v>7.23787</v>
      </c>
      <c r="AE99" s="10" t="s">
        <v>41</v>
      </c>
      <c r="AF99" s="10" t="s">
        <v>41</v>
      </c>
    </row>
    <row r="100" spans="1:32">
      <c r="A100" s="1">
        <v>2008</v>
      </c>
      <c r="B100" s="1" t="s">
        <v>54</v>
      </c>
      <c r="C100" s="1" t="s">
        <v>64</v>
      </c>
      <c r="D100" s="10" t="s">
        <v>41</v>
      </c>
      <c r="E100" s="10" t="str">
        <f t="shared" si="13"/>
        <v>.</v>
      </c>
      <c r="F100" s="10" t="str">
        <f t="shared" si="14"/>
        <v>.</v>
      </c>
      <c r="G100" s="10" t="str">
        <f t="shared" si="15"/>
        <v>.</v>
      </c>
      <c r="H100" s="10" t="str">
        <f t="shared" si="16"/>
        <v>.</v>
      </c>
      <c r="I100" s="10" t="str">
        <f t="shared" si="17"/>
        <v>.</v>
      </c>
      <c r="J100" s="10" t="str">
        <f t="shared" si="18"/>
        <v>.</v>
      </c>
      <c r="K100" s="10" t="str">
        <f t="shared" si="19"/>
        <v>.</v>
      </c>
      <c r="L100" s="10" t="str">
        <f t="shared" si="20"/>
        <v>.</v>
      </c>
      <c r="M100" s="10" t="str">
        <f t="shared" si="21"/>
        <v>.</v>
      </c>
      <c r="N100" s="10" t="str">
        <f t="shared" si="22"/>
        <v>.</v>
      </c>
      <c r="O100" s="10" t="str">
        <f t="shared" si="23"/>
        <v>.</v>
      </c>
      <c r="P100" s="10" t="str">
        <f t="shared" si="24"/>
        <v>.</v>
      </c>
      <c r="Q100" s="10" t="str">
        <f t="shared" si="25"/>
        <v>.</v>
      </c>
      <c r="R100" s="10"/>
      <c r="S100" s="10"/>
      <c r="T100" s="10" t="s">
        <v>41</v>
      </c>
      <c r="U100" s="10" t="s">
        <v>41</v>
      </c>
      <c r="V100" s="10" t="s">
        <v>41</v>
      </c>
      <c r="W100" s="10" t="s">
        <v>41</v>
      </c>
      <c r="X100" s="10" t="s">
        <v>41</v>
      </c>
      <c r="Y100" s="10" t="s">
        <v>41</v>
      </c>
      <c r="Z100" s="10" t="s">
        <v>41</v>
      </c>
      <c r="AA100" s="10" t="s">
        <v>41</v>
      </c>
      <c r="AB100" s="10" t="s">
        <v>41</v>
      </c>
      <c r="AC100" s="10" t="s">
        <v>41</v>
      </c>
      <c r="AD100" s="10" t="s">
        <v>41</v>
      </c>
      <c r="AE100" s="10" t="s">
        <v>41</v>
      </c>
      <c r="AF100" s="10" t="s">
        <v>41</v>
      </c>
    </row>
    <row r="101" spans="1:32">
      <c r="A101" s="1">
        <v>2009</v>
      </c>
      <c r="B101" s="1" t="s">
        <v>54</v>
      </c>
      <c r="C101" s="1" t="s">
        <v>64</v>
      </c>
      <c r="D101" s="10" t="s">
        <v>41</v>
      </c>
      <c r="E101" s="10" t="str">
        <f t="shared" si="13"/>
        <v>.</v>
      </c>
      <c r="F101" s="10" t="str">
        <f t="shared" si="14"/>
        <v>.</v>
      </c>
      <c r="G101" s="10" t="str">
        <f t="shared" si="15"/>
        <v>.</v>
      </c>
      <c r="H101" s="10" t="str">
        <f t="shared" si="16"/>
        <v>.</v>
      </c>
      <c r="I101" s="10" t="str">
        <f t="shared" si="17"/>
        <v>.</v>
      </c>
      <c r="J101" s="10" t="str">
        <f t="shared" si="18"/>
        <v>.</v>
      </c>
      <c r="K101" s="10" t="str">
        <f t="shared" si="19"/>
        <v>.</v>
      </c>
      <c r="L101" s="10" t="str">
        <f t="shared" si="20"/>
        <v>.</v>
      </c>
      <c r="M101" s="10" t="str">
        <f t="shared" si="21"/>
        <v>.</v>
      </c>
      <c r="N101" s="10" t="str">
        <f t="shared" si="22"/>
        <v>.</v>
      </c>
      <c r="O101" s="10" t="str">
        <f t="shared" si="23"/>
        <v>.</v>
      </c>
      <c r="P101" s="10" t="str">
        <f t="shared" si="24"/>
        <v>.</v>
      </c>
      <c r="Q101" s="10" t="str">
        <f t="shared" si="25"/>
        <v>.</v>
      </c>
      <c r="R101" s="10"/>
      <c r="S101" s="10"/>
      <c r="T101" s="10" t="s">
        <v>41</v>
      </c>
      <c r="U101" s="10" t="s">
        <v>41</v>
      </c>
      <c r="V101" s="10" t="s">
        <v>41</v>
      </c>
      <c r="W101" s="10" t="s">
        <v>41</v>
      </c>
      <c r="X101" s="10" t="s">
        <v>41</v>
      </c>
      <c r="Y101" s="10" t="s">
        <v>41</v>
      </c>
      <c r="Z101" s="10" t="s">
        <v>41</v>
      </c>
      <c r="AA101" s="10" t="s">
        <v>41</v>
      </c>
      <c r="AB101" s="10" t="s">
        <v>41</v>
      </c>
      <c r="AC101" s="10" t="s">
        <v>41</v>
      </c>
      <c r="AD101" s="10" t="s">
        <v>41</v>
      </c>
      <c r="AE101" s="10" t="s">
        <v>41</v>
      </c>
      <c r="AF101" s="10" t="s">
        <v>41</v>
      </c>
    </row>
    <row r="102" spans="1:32">
      <c r="A102" s="1">
        <v>2000</v>
      </c>
      <c r="B102" s="1" t="s">
        <v>54</v>
      </c>
      <c r="C102" s="1" t="s">
        <v>65</v>
      </c>
      <c r="D102" s="10">
        <v>595.59746280991737</v>
      </c>
      <c r="E102" s="10">
        <f t="shared" si="13"/>
        <v>3.3680465839059618E-3</v>
      </c>
      <c r="F102" s="10">
        <f t="shared" si="14"/>
        <v>3.5258712992036487E-3</v>
      </c>
      <c r="G102" s="10">
        <f t="shared" si="15"/>
        <v>3.8029040441410781E-3</v>
      </c>
      <c r="H102" s="10">
        <f t="shared" si="16"/>
        <v>0.40255880014807827</v>
      </c>
      <c r="I102" s="10">
        <f t="shared" si="17"/>
        <v>0.28189844733033054</v>
      </c>
      <c r="J102" s="10">
        <f t="shared" si="18"/>
        <v>0.665053202428458</v>
      </c>
      <c r="K102" s="10">
        <f t="shared" si="19"/>
        <v>0.39100737417735387</v>
      </c>
      <c r="L102" s="10">
        <f t="shared" si="20"/>
        <v>0.19914624793802094</v>
      </c>
      <c r="M102" s="10">
        <f t="shared" si="21"/>
        <v>0.26913479322721329</v>
      </c>
      <c r="N102" s="10">
        <f t="shared" si="22"/>
        <v>6.8367819781991805</v>
      </c>
      <c r="O102" s="10">
        <f t="shared" si="23"/>
        <v>0</v>
      </c>
      <c r="P102" s="10" t="str">
        <f t="shared" si="24"/>
        <v>.</v>
      </c>
      <c r="Q102" s="10" t="str">
        <f t="shared" si="25"/>
        <v>.</v>
      </c>
      <c r="R102" s="10"/>
      <c r="S102" s="10"/>
      <c r="T102" s="10">
        <v>2.0060000000000001E-2</v>
      </c>
      <c r="U102" s="10">
        <v>2.1000000000000001E-2</v>
      </c>
      <c r="V102" s="10">
        <v>2.265E-2</v>
      </c>
      <c r="W102" s="10">
        <v>2.3976299999999999</v>
      </c>
      <c r="X102" s="10">
        <v>1.6789799999999999</v>
      </c>
      <c r="Y102" s="10">
        <v>3.9610400000000001</v>
      </c>
      <c r="Z102" s="10">
        <v>2.32883</v>
      </c>
      <c r="AA102" s="10">
        <v>1.18611</v>
      </c>
      <c r="AB102" s="10">
        <v>1.6029599999999997</v>
      </c>
      <c r="AC102" s="10">
        <v>40.719699999999996</v>
      </c>
      <c r="AD102" s="10">
        <v>0</v>
      </c>
      <c r="AE102" s="10" t="s">
        <v>41</v>
      </c>
      <c r="AF102" s="10" t="s">
        <v>41</v>
      </c>
    </row>
    <row r="103" spans="1:32">
      <c r="A103" s="1">
        <v>2001</v>
      </c>
      <c r="B103" s="1" t="s">
        <v>54</v>
      </c>
      <c r="C103" s="1" t="s">
        <v>65</v>
      </c>
      <c r="D103" s="10">
        <v>774.64227272727271</v>
      </c>
      <c r="E103" s="10">
        <f t="shared" si="13"/>
        <v>1.7027214321214549E-3</v>
      </c>
      <c r="F103" s="10">
        <f t="shared" si="14"/>
        <v>6.7786127673008026E-3</v>
      </c>
      <c r="G103" s="10">
        <f t="shared" si="15"/>
        <v>3.2970057146612542E-3</v>
      </c>
      <c r="H103" s="10">
        <f t="shared" si="16"/>
        <v>0.41580225007085386</v>
      </c>
      <c r="I103" s="10">
        <f t="shared" si="17"/>
        <v>0.29071612527307328</v>
      </c>
      <c r="J103" s="10">
        <f t="shared" si="18"/>
        <v>0.69392417497108638</v>
      </c>
      <c r="K103" s="10">
        <f t="shared" si="19"/>
        <v>0.39148005560337817</v>
      </c>
      <c r="L103" s="10">
        <f t="shared" si="20"/>
        <v>0.20620356727709507</v>
      </c>
      <c r="M103" s="10">
        <f t="shared" si="21"/>
        <v>0.27144013101648679</v>
      </c>
      <c r="N103" s="10">
        <f t="shared" si="22"/>
        <v>6.6221160148408691</v>
      </c>
      <c r="O103" s="10">
        <f t="shared" si="23"/>
        <v>0</v>
      </c>
      <c r="P103" s="10" t="str">
        <f t="shared" si="24"/>
        <v>.</v>
      </c>
      <c r="Q103" s="10" t="str">
        <f t="shared" si="25"/>
        <v>.</v>
      </c>
      <c r="R103" s="10"/>
      <c r="S103" s="10"/>
      <c r="T103" s="10">
        <v>1.3190000000000004E-2</v>
      </c>
      <c r="U103" s="10">
        <v>5.2510000000000008E-2</v>
      </c>
      <c r="V103" s="10">
        <v>2.554E-2</v>
      </c>
      <c r="W103" s="10">
        <v>3.22098</v>
      </c>
      <c r="X103" s="10">
        <v>2.2520100000000003</v>
      </c>
      <c r="Y103" s="10">
        <v>5.3754300000000006</v>
      </c>
      <c r="Z103" s="10">
        <v>3.0325699999999998</v>
      </c>
      <c r="AA103" s="10">
        <v>1.5973400000000002</v>
      </c>
      <c r="AB103" s="10">
        <v>2.1026899999999999</v>
      </c>
      <c r="AC103" s="10">
        <v>51.297710000000009</v>
      </c>
      <c r="AD103" s="10">
        <v>0</v>
      </c>
      <c r="AE103" s="10" t="s">
        <v>41</v>
      </c>
      <c r="AF103" s="10" t="s">
        <v>41</v>
      </c>
    </row>
    <row r="104" spans="1:32">
      <c r="A104" s="1">
        <v>2002</v>
      </c>
      <c r="B104" s="1" t="s">
        <v>54</v>
      </c>
      <c r="C104" s="1" t="s">
        <v>65</v>
      </c>
      <c r="D104" s="10">
        <v>1214.0927107438017</v>
      </c>
      <c r="E104" s="10">
        <f t="shared" si="13"/>
        <v>1.2494927171341182E-3</v>
      </c>
      <c r="F104" s="10">
        <f t="shared" si="14"/>
        <v>5.5885353235036201E-3</v>
      </c>
      <c r="G104" s="10">
        <f t="shared" si="15"/>
        <v>4.0754713015027141E-3</v>
      </c>
      <c r="H104" s="10">
        <f t="shared" si="16"/>
        <v>0.39081447059286895</v>
      </c>
      <c r="I104" s="10">
        <f t="shared" si="17"/>
        <v>0.26850338290910808</v>
      </c>
      <c r="J104" s="10">
        <f t="shared" si="18"/>
        <v>0.6277337745756586</v>
      </c>
      <c r="K104" s="10">
        <f t="shared" si="19"/>
        <v>0.35343429394046438</v>
      </c>
      <c r="L104" s="10">
        <f t="shared" si="20"/>
        <v>0.21231080437183653</v>
      </c>
      <c r="M104" s="10">
        <f t="shared" si="21"/>
        <v>0.28068779013690309</v>
      </c>
      <c r="N104" s="10">
        <f t="shared" si="22"/>
        <v>6.395192831067444</v>
      </c>
      <c r="O104" s="10">
        <f t="shared" si="23"/>
        <v>0</v>
      </c>
      <c r="P104" s="10" t="str">
        <f t="shared" si="24"/>
        <v>.</v>
      </c>
      <c r="Q104" s="10" t="str">
        <f t="shared" si="25"/>
        <v>.</v>
      </c>
      <c r="R104" s="10"/>
      <c r="S104" s="10"/>
      <c r="T104" s="10">
        <v>1.5169999999999999E-2</v>
      </c>
      <c r="U104" s="10">
        <v>6.7849999999999994E-2</v>
      </c>
      <c r="V104" s="10">
        <v>4.9479999999999996E-2</v>
      </c>
      <c r="W104" s="10">
        <v>4.7448500000000005</v>
      </c>
      <c r="X104" s="10">
        <v>3.2598799999999999</v>
      </c>
      <c r="Y104" s="10">
        <v>7.6212699999999991</v>
      </c>
      <c r="Z104" s="10">
        <v>4.2910200000000005</v>
      </c>
      <c r="AA104" s="10">
        <v>2.5776499999999998</v>
      </c>
      <c r="AB104" s="10">
        <v>3.40781</v>
      </c>
      <c r="AC104" s="10">
        <v>77.643570000000011</v>
      </c>
      <c r="AD104" s="10">
        <v>0</v>
      </c>
      <c r="AE104" s="10" t="s">
        <v>41</v>
      </c>
      <c r="AF104" s="10" t="s">
        <v>41</v>
      </c>
    </row>
    <row r="105" spans="1:32">
      <c r="A105" s="1">
        <v>2003</v>
      </c>
      <c r="B105" s="1" t="s">
        <v>54</v>
      </c>
      <c r="C105" s="1" t="s">
        <v>65</v>
      </c>
      <c r="D105" s="10">
        <v>1202.7666198347106</v>
      </c>
      <c r="E105" s="10">
        <f t="shared" si="13"/>
        <v>1.2645844795801052E-3</v>
      </c>
      <c r="F105" s="10">
        <f t="shared" si="14"/>
        <v>3.8968490833609167E-3</v>
      </c>
      <c r="G105" s="10">
        <f t="shared" si="15"/>
        <v>3.0446471822632129E-3</v>
      </c>
      <c r="H105" s="10">
        <f t="shared" si="16"/>
        <v>0.41774105775320586</v>
      </c>
      <c r="I105" s="10">
        <f t="shared" si="17"/>
        <v>0.29099577110653319</v>
      </c>
      <c r="J105" s="10">
        <f t="shared" si="18"/>
        <v>0.65536072169040083</v>
      </c>
      <c r="K105" s="10">
        <f t="shared" si="19"/>
        <v>0.39134441564788763</v>
      </c>
      <c r="L105" s="10">
        <f t="shared" si="20"/>
        <v>0.21898096908957712</v>
      </c>
      <c r="M105" s="10">
        <f t="shared" si="21"/>
        <v>0.2546013457224835</v>
      </c>
      <c r="N105" s="10">
        <f t="shared" si="22"/>
        <v>6.4379970912928508</v>
      </c>
      <c r="O105" s="10">
        <f t="shared" si="23"/>
        <v>0</v>
      </c>
      <c r="P105" s="10" t="str">
        <f t="shared" si="24"/>
        <v>.</v>
      </c>
      <c r="Q105" s="10" t="str">
        <f t="shared" si="25"/>
        <v>.</v>
      </c>
      <c r="R105" s="10"/>
      <c r="S105" s="10"/>
      <c r="T105" s="10">
        <v>1.5209999999999998E-2</v>
      </c>
      <c r="U105" s="10">
        <v>4.6870000000000002E-2</v>
      </c>
      <c r="V105" s="10">
        <v>3.6620000000000007E-2</v>
      </c>
      <c r="W105" s="10">
        <v>5.0244500000000007</v>
      </c>
      <c r="X105" s="10">
        <v>3.5000000000000004</v>
      </c>
      <c r="Y105" s="10">
        <v>7.8824599999999991</v>
      </c>
      <c r="Z105" s="10">
        <v>4.7069599999999987</v>
      </c>
      <c r="AA105" s="10">
        <v>2.6338299999999992</v>
      </c>
      <c r="AB105" s="10">
        <v>3.0622600000000002</v>
      </c>
      <c r="AC105" s="10">
        <v>77.434080000000009</v>
      </c>
      <c r="AD105" s="10">
        <v>0</v>
      </c>
      <c r="AE105" s="10" t="s">
        <v>41</v>
      </c>
      <c r="AF105" s="10" t="s">
        <v>41</v>
      </c>
    </row>
    <row r="106" spans="1:32">
      <c r="A106" s="1">
        <v>2004</v>
      </c>
      <c r="B106" s="1" t="s">
        <v>54</v>
      </c>
      <c r="C106" s="1" t="s">
        <v>65</v>
      </c>
      <c r="D106" s="10">
        <v>1314.3271983471072</v>
      </c>
      <c r="E106" s="10">
        <f t="shared" si="13"/>
        <v>1.1922449767231885E-3</v>
      </c>
      <c r="F106" s="10">
        <f t="shared" si="14"/>
        <v>6.2024129229402876E-3</v>
      </c>
      <c r="G106" s="10">
        <f t="shared" si="15"/>
        <v>1.9310260056946088E-3</v>
      </c>
      <c r="H106" s="10">
        <f t="shared" si="16"/>
        <v>0.40673509661238816</v>
      </c>
      <c r="I106" s="10">
        <f t="shared" si="17"/>
        <v>0.29883882833281428</v>
      </c>
      <c r="J106" s="10">
        <f t="shared" si="18"/>
        <v>0.6569033959624293</v>
      </c>
      <c r="K106" s="10">
        <f t="shared" si="19"/>
        <v>0.38752678985913114</v>
      </c>
      <c r="L106" s="10">
        <f t="shared" si="20"/>
        <v>0.22159930979612985</v>
      </c>
      <c r="M106" s="10">
        <f t="shared" si="21"/>
        <v>0.25464587541131484</v>
      </c>
      <c r="N106" s="10">
        <f t="shared" si="22"/>
        <v>7.0123505102767902</v>
      </c>
      <c r="O106" s="10">
        <f t="shared" si="23"/>
        <v>0</v>
      </c>
      <c r="P106" s="10" t="str">
        <f t="shared" si="24"/>
        <v>.</v>
      </c>
      <c r="Q106" s="10" t="str">
        <f t="shared" si="25"/>
        <v>.</v>
      </c>
      <c r="R106" s="10"/>
      <c r="S106" s="10"/>
      <c r="T106" s="10">
        <v>1.5670000000000003E-2</v>
      </c>
      <c r="U106" s="10">
        <v>8.1520000000000009E-2</v>
      </c>
      <c r="V106" s="10">
        <v>2.5380000000000003E-2</v>
      </c>
      <c r="W106" s="10">
        <v>5.3458300000000012</v>
      </c>
      <c r="X106" s="10">
        <v>3.9277199999999994</v>
      </c>
      <c r="Y106" s="10">
        <v>8.6338600000000003</v>
      </c>
      <c r="Z106" s="10">
        <v>5.0933700000000002</v>
      </c>
      <c r="AA106" s="10">
        <v>2.9125399999999999</v>
      </c>
      <c r="AB106" s="10">
        <v>3.3468799999999996</v>
      </c>
      <c r="AC106" s="10">
        <v>92.165230000000008</v>
      </c>
      <c r="AD106" s="10">
        <v>0</v>
      </c>
      <c r="AE106" s="10" t="s">
        <v>41</v>
      </c>
      <c r="AF106" s="10" t="s">
        <v>41</v>
      </c>
    </row>
    <row r="107" spans="1:32">
      <c r="A107" s="1">
        <v>2005</v>
      </c>
      <c r="B107" s="1" t="s">
        <v>54</v>
      </c>
      <c r="C107" s="1" t="s">
        <v>65</v>
      </c>
      <c r="D107" s="10">
        <v>1297.0216115702478</v>
      </c>
      <c r="E107" s="10">
        <f t="shared" si="13"/>
        <v>1.7763774939807263E-3</v>
      </c>
      <c r="F107" s="10">
        <f t="shared" si="14"/>
        <v>7.3445191005470497E-3</v>
      </c>
      <c r="G107" s="10">
        <f t="shared" si="15"/>
        <v>1.8889430817069358E-3</v>
      </c>
      <c r="H107" s="10">
        <f t="shared" si="16"/>
        <v>0.39209986592613982</v>
      </c>
      <c r="I107" s="10">
        <f t="shared" si="17"/>
        <v>0.3055677688517332</v>
      </c>
      <c r="J107" s="10">
        <f t="shared" si="18"/>
        <v>0.66318324407766627</v>
      </c>
      <c r="K107" s="10">
        <f t="shared" si="19"/>
        <v>0.42241470389741942</v>
      </c>
      <c r="L107" s="10">
        <f t="shared" si="20"/>
        <v>0.23151580306858785</v>
      </c>
      <c r="M107" s="10">
        <f t="shared" si="21"/>
        <v>0.27349197332999703</v>
      </c>
      <c r="N107" s="10">
        <f t="shared" si="22"/>
        <v>6.9883592679897948</v>
      </c>
      <c r="O107" s="10">
        <f t="shared" si="23"/>
        <v>0</v>
      </c>
      <c r="P107" s="10" t="str">
        <f t="shared" si="24"/>
        <v>.</v>
      </c>
      <c r="Q107" s="10" t="str">
        <f t="shared" si="25"/>
        <v>.</v>
      </c>
      <c r="R107" s="10"/>
      <c r="S107" s="10"/>
      <c r="T107" s="10">
        <v>2.3039999999999998E-2</v>
      </c>
      <c r="U107" s="10">
        <v>9.5260000000000011E-2</v>
      </c>
      <c r="V107" s="10">
        <v>2.4500000000000001E-2</v>
      </c>
      <c r="W107" s="10">
        <v>5.0856199999999996</v>
      </c>
      <c r="X107" s="10">
        <v>3.9632799999999997</v>
      </c>
      <c r="Y107" s="10">
        <v>8.6016299999999983</v>
      </c>
      <c r="Z107" s="10">
        <v>5.4788100000000002</v>
      </c>
      <c r="AA107" s="10">
        <v>3.0028099999999998</v>
      </c>
      <c r="AB107" s="10">
        <v>3.5472499999999996</v>
      </c>
      <c r="AC107" s="10">
        <v>90.640530000000012</v>
      </c>
      <c r="AD107" s="10">
        <v>0</v>
      </c>
      <c r="AE107" s="10" t="s">
        <v>41</v>
      </c>
      <c r="AF107" s="10" t="s">
        <v>41</v>
      </c>
    </row>
    <row r="108" spans="1:32">
      <c r="A108" s="1">
        <v>2006</v>
      </c>
      <c r="B108" s="1" t="s">
        <v>54</v>
      </c>
      <c r="C108" s="1" t="s">
        <v>65</v>
      </c>
      <c r="D108" s="10">
        <v>816.57431404958675</v>
      </c>
      <c r="E108" s="10">
        <f t="shared" si="13"/>
        <v>1.844290193909464E-3</v>
      </c>
      <c r="F108" s="10">
        <f t="shared" si="14"/>
        <v>5.9970047009127794E-3</v>
      </c>
      <c r="G108" s="10">
        <f t="shared" si="15"/>
        <v>1.0764482605885918E-3</v>
      </c>
      <c r="H108" s="10">
        <f t="shared" si="16"/>
        <v>0.42071124953256644</v>
      </c>
      <c r="I108" s="10">
        <f t="shared" si="17"/>
        <v>0.28798603624179109</v>
      </c>
      <c r="J108" s="10">
        <f t="shared" si="18"/>
        <v>0.66817188663966176</v>
      </c>
      <c r="K108" s="10">
        <f t="shared" si="19"/>
        <v>0.39941496369452822</v>
      </c>
      <c r="L108" s="10">
        <f t="shared" si="20"/>
        <v>0.21396582894400243</v>
      </c>
      <c r="M108" s="10">
        <f t="shared" si="21"/>
        <v>0.24788925700607817</v>
      </c>
      <c r="N108" s="10">
        <f t="shared" si="22"/>
        <v>6.8246268638589438</v>
      </c>
      <c r="O108" s="10">
        <f t="shared" si="23"/>
        <v>0</v>
      </c>
      <c r="P108" s="10" t="str">
        <f t="shared" si="24"/>
        <v>.</v>
      </c>
      <c r="Q108" s="10" t="str">
        <f t="shared" si="25"/>
        <v>.</v>
      </c>
      <c r="R108" s="10"/>
      <c r="S108" s="10"/>
      <c r="T108" s="10">
        <v>1.5059999999999999E-2</v>
      </c>
      <c r="U108" s="10">
        <v>4.8970000000000007E-2</v>
      </c>
      <c r="V108" s="10">
        <v>8.7900000000000009E-3</v>
      </c>
      <c r="W108" s="10">
        <v>3.4354199999999997</v>
      </c>
      <c r="X108" s="10">
        <v>2.35162</v>
      </c>
      <c r="Y108" s="10">
        <v>5.4561200000000003</v>
      </c>
      <c r="Z108" s="10">
        <v>3.26152</v>
      </c>
      <c r="AA108" s="10">
        <v>1.74719</v>
      </c>
      <c r="AB108" s="10">
        <v>2.0242</v>
      </c>
      <c r="AC108" s="10">
        <v>55.728149999999992</v>
      </c>
      <c r="AD108" s="10">
        <v>0</v>
      </c>
      <c r="AE108" s="10" t="s">
        <v>41</v>
      </c>
      <c r="AF108" s="10" t="s">
        <v>41</v>
      </c>
    </row>
    <row r="109" spans="1:32">
      <c r="A109" s="1">
        <v>2007</v>
      </c>
      <c r="B109" s="1" t="s">
        <v>54</v>
      </c>
      <c r="C109" s="1" t="s">
        <v>65</v>
      </c>
      <c r="D109" s="10">
        <v>730.15028925619845</v>
      </c>
      <c r="E109" s="10">
        <f t="shared" si="13"/>
        <v>1.3353415239939562E-3</v>
      </c>
      <c r="F109" s="10">
        <f t="shared" si="14"/>
        <v>3.3760172888667719E-3</v>
      </c>
      <c r="G109" s="10">
        <f t="shared" si="15"/>
        <v>1.1175781370041727E-3</v>
      </c>
      <c r="H109" s="10">
        <f t="shared" si="16"/>
        <v>0.42808994887670859</v>
      </c>
      <c r="I109" s="10">
        <f t="shared" si="17"/>
        <v>0.33495295913549317</v>
      </c>
      <c r="J109" s="10">
        <f t="shared" si="18"/>
        <v>0.69948886895639106</v>
      </c>
      <c r="K109" s="10">
        <f t="shared" si="19"/>
        <v>0.39158650514438975</v>
      </c>
      <c r="L109" s="10">
        <f t="shared" si="20"/>
        <v>0.20375257284572398</v>
      </c>
      <c r="M109" s="10">
        <f t="shared" si="21"/>
        <v>0.27884670183094301</v>
      </c>
      <c r="N109" s="10">
        <f t="shared" si="22"/>
        <v>6.6016833396181251</v>
      </c>
      <c r="O109" s="10">
        <f t="shared" si="23"/>
        <v>0</v>
      </c>
      <c r="P109" s="10" t="str">
        <f t="shared" si="24"/>
        <v>.</v>
      </c>
      <c r="Q109" s="10" t="str">
        <f t="shared" si="25"/>
        <v>.</v>
      </c>
      <c r="R109" s="10"/>
      <c r="S109" s="10"/>
      <c r="T109" s="10">
        <v>9.75E-3</v>
      </c>
      <c r="U109" s="10">
        <v>2.4650000000000002E-2</v>
      </c>
      <c r="V109" s="10">
        <v>8.1600000000000006E-3</v>
      </c>
      <c r="W109" s="10">
        <v>3.1256999999999997</v>
      </c>
      <c r="X109" s="10">
        <v>2.4456599999999997</v>
      </c>
      <c r="Y109" s="10">
        <v>5.1073200000000005</v>
      </c>
      <c r="Z109" s="10">
        <v>2.8591700000000002</v>
      </c>
      <c r="AA109" s="10">
        <v>1.4877</v>
      </c>
      <c r="AB109" s="10">
        <v>2.0359999999999996</v>
      </c>
      <c r="AC109" s="10">
        <v>48.202210000000008</v>
      </c>
      <c r="AD109" s="10">
        <v>0</v>
      </c>
      <c r="AE109" s="10" t="s">
        <v>41</v>
      </c>
      <c r="AF109" s="10" t="s">
        <v>41</v>
      </c>
    </row>
    <row r="110" spans="1:32">
      <c r="A110" s="1">
        <v>2008</v>
      </c>
      <c r="B110" s="1" t="s">
        <v>54</v>
      </c>
      <c r="C110" s="1" t="s">
        <v>65</v>
      </c>
      <c r="D110" s="10">
        <v>855.88028925619824</v>
      </c>
      <c r="E110" s="10">
        <f t="shared" si="13"/>
        <v>2.9314847315626861E-3</v>
      </c>
      <c r="F110" s="10">
        <f t="shared" si="14"/>
        <v>3.098564172221699E-3</v>
      </c>
      <c r="G110" s="10">
        <f t="shared" si="15"/>
        <v>1.6170485725319874E-3</v>
      </c>
      <c r="H110" s="10">
        <f t="shared" si="16"/>
        <v>0.43896092095601347</v>
      </c>
      <c r="I110" s="10">
        <f t="shared" si="17"/>
        <v>0.3145007583174117</v>
      </c>
      <c r="J110" s="10">
        <f t="shared" si="18"/>
        <v>0.68249731572582739</v>
      </c>
      <c r="K110" s="10">
        <f t="shared" si="19"/>
        <v>0.31139635220670531</v>
      </c>
      <c r="L110" s="10">
        <f t="shared" si="20"/>
        <v>0.17990249563266819</v>
      </c>
      <c r="M110" s="10">
        <f t="shared" si="21"/>
        <v>0.27247151608394299</v>
      </c>
      <c r="N110" s="10">
        <f t="shared" si="22"/>
        <v>6.4760715599805598</v>
      </c>
      <c r="O110" s="10">
        <f t="shared" si="23"/>
        <v>0</v>
      </c>
      <c r="P110" s="10" t="str">
        <f t="shared" si="24"/>
        <v>.</v>
      </c>
      <c r="Q110" s="10" t="str">
        <f t="shared" si="25"/>
        <v>.</v>
      </c>
      <c r="R110" s="10"/>
      <c r="S110" s="10"/>
      <c r="T110" s="10">
        <v>2.5090000000000001E-2</v>
      </c>
      <c r="U110" s="10">
        <v>2.6520000000000002E-2</v>
      </c>
      <c r="V110" s="10">
        <v>1.384E-2</v>
      </c>
      <c r="W110" s="10">
        <v>3.75698</v>
      </c>
      <c r="X110" s="10">
        <v>2.6917499999999999</v>
      </c>
      <c r="Y110" s="10">
        <v>5.8413599999999999</v>
      </c>
      <c r="Z110" s="10">
        <v>2.6651799999999994</v>
      </c>
      <c r="AA110" s="10">
        <v>1.53975</v>
      </c>
      <c r="AB110" s="10">
        <v>2.33203</v>
      </c>
      <c r="AC110" s="10">
        <v>55.427420000000005</v>
      </c>
      <c r="AD110" s="10">
        <v>0</v>
      </c>
      <c r="AE110" s="10" t="s">
        <v>41</v>
      </c>
      <c r="AF110" s="10" t="s">
        <v>41</v>
      </c>
    </row>
    <row r="111" spans="1:32">
      <c r="A111" s="1">
        <v>2009</v>
      </c>
      <c r="B111" s="1" t="s">
        <v>54</v>
      </c>
      <c r="C111" s="1" t="s">
        <v>65</v>
      </c>
      <c r="D111" s="10">
        <v>1443.7506942148761</v>
      </c>
      <c r="E111" s="10">
        <f t="shared" si="13"/>
        <v>2.1416439918537709E-3</v>
      </c>
      <c r="F111" s="10">
        <f t="shared" si="14"/>
        <v>2.7982670527455472E-3</v>
      </c>
      <c r="G111" s="10">
        <f t="shared" si="15"/>
        <v>1.5736788969895753E-3</v>
      </c>
      <c r="H111" s="10">
        <f t="shared" si="16"/>
        <v>0.42415217700242352</v>
      </c>
      <c r="I111" s="10">
        <f t="shared" si="17"/>
        <v>0.28749423405522145</v>
      </c>
      <c r="J111" s="10">
        <f t="shared" si="18"/>
        <v>0.64554081513832928</v>
      </c>
      <c r="K111" s="10">
        <f t="shared" si="19"/>
        <v>0.34693039595204023</v>
      </c>
      <c r="L111" s="10">
        <f t="shared" si="20"/>
        <v>0.20681548497012203</v>
      </c>
      <c r="M111" s="10">
        <f t="shared" si="21"/>
        <v>0.26305788216886916</v>
      </c>
      <c r="N111" s="10">
        <f t="shared" si="22"/>
        <v>6.4443875506218493</v>
      </c>
      <c r="O111" s="10">
        <f t="shared" si="23"/>
        <v>0</v>
      </c>
      <c r="P111" s="10" t="str">
        <f t="shared" si="24"/>
        <v>.</v>
      </c>
      <c r="Q111" s="10" t="str">
        <f t="shared" si="25"/>
        <v>.</v>
      </c>
      <c r="R111" s="10"/>
      <c r="S111" s="10"/>
      <c r="T111" s="10">
        <v>3.0920000000000003E-2</v>
      </c>
      <c r="U111" s="10">
        <v>4.0399999999999991E-2</v>
      </c>
      <c r="V111" s="10">
        <v>2.2719999999999997E-2</v>
      </c>
      <c r="W111" s="10">
        <v>6.1237000000000004</v>
      </c>
      <c r="X111" s="10">
        <v>4.1507000000000005</v>
      </c>
      <c r="Y111" s="10">
        <v>9.32</v>
      </c>
      <c r="Z111" s="10">
        <v>5.0088099999999995</v>
      </c>
      <c r="AA111" s="10">
        <v>2.9858999999999996</v>
      </c>
      <c r="AB111" s="10">
        <v>3.7978999999999998</v>
      </c>
      <c r="AC111" s="10">
        <v>93.040890000000005</v>
      </c>
      <c r="AD111" s="10">
        <v>0</v>
      </c>
      <c r="AE111" s="10" t="s">
        <v>41</v>
      </c>
      <c r="AF111" s="10" t="s">
        <v>41</v>
      </c>
    </row>
    <row r="112" spans="1:32">
      <c r="A112" s="1">
        <v>2000</v>
      </c>
      <c r="B112" s="1" t="s">
        <v>54</v>
      </c>
      <c r="C112" s="1" t="s">
        <v>66</v>
      </c>
      <c r="D112" s="10">
        <v>715.22516528925621</v>
      </c>
      <c r="E112" s="10">
        <f t="shared" si="13"/>
        <v>5.6178112781798068E-3</v>
      </c>
      <c r="F112" s="10">
        <f t="shared" si="14"/>
        <v>3.3807535267891421E-3</v>
      </c>
      <c r="G112" s="10">
        <f t="shared" si="15"/>
        <v>4.0714451075310101E-3</v>
      </c>
      <c r="H112" s="10">
        <f t="shared" si="16"/>
        <v>0.44273749773882115</v>
      </c>
      <c r="I112" s="10">
        <f t="shared" si="17"/>
        <v>0.2882742526496741</v>
      </c>
      <c r="J112" s="10">
        <f t="shared" si="18"/>
        <v>0.65094046266075034</v>
      </c>
      <c r="K112" s="10">
        <f t="shared" si="19"/>
        <v>0.49841087436546161</v>
      </c>
      <c r="L112" s="10">
        <f t="shared" si="20"/>
        <v>0.27325660433236965</v>
      </c>
      <c r="M112" s="10">
        <f t="shared" si="21"/>
        <v>0.32704106532017979</v>
      </c>
      <c r="N112" s="10">
        <f t="shared" si="22"/>
        <v>6.3194071172986108</v>
      </c>
      <c r="O112" s="10">
        <f t="shared" si="23"/>
        <v>0</v>
      </c>
      <c r="P112" s="10" t="str">
        <f t="shared" si="24"/>
        <v>.</v>
      </c>
      <c r="Q112" s="10" t="str">
        <f t="shared" si="25"/>
        <v>.</v>
      </c>
      <c r="R112" s="10"/>
      <c r="S112" s="10"/>
      <c r="T112" s="10">
        <v>4.018E-2</v>
      </c>
      <c r="U112" s="10">
        <v>2.418E-2</v>
      </c>
      <c r="V112" s="10">
        <v>2.9120000000000004E-2</v>
      </c>
      <c r="W112" s="10">
        <v>3.1665700000000001</v>
      </c>
      <c r="X112" s="10">
        <v>2.0618099999999999</v>
      </c>
      <c r="Y112" s="10">
        <v>4.6556900000000008</v>
      </c>
      <c r="Z112" s="10">
        <v>3.5647599999999997</v>
      </c>
      <c r="AA112" s="10">
        <v>1.9543999999999997</v>
      </c>
      <c r="AB112" s="10">
        <v>2.33908</v>
      </c>
      <c r="AC112" s="10">
        <v>45.197990000000004</v>
      </c>
      <c r="AD112" s="10">
        <v>0</v>
      </c>
      <c r="AE112" s="10" t="s">
        <v>41</v>
      </c>
      <c r="AF112" s="10" t="s">
        <v>41</v>
      </c>
    </row>
    <row r="113" spans="1:32">
      <c r="A113" s="1">
        <v>2001</v>
      </c>
      <c r="B113" s="1" t="s">
        <v>54</v>
      </c>
      <c r="C113" s="1" t="s">
        <v>66</v>
      </c>
      <c r="D113" s="10">
        <v>949.58739669421493</v>
      </c>
      <c r="E113" s="10">
        <f t="shared" si="13"/>
        <v>2.7211818617176703E-3</v>
      </c>
      <c r="F113" s="10">
        <f t="shared" si="14"/>
        <v>6.4901872344295683E-3</v>
      </c>
      <c r="G113" s="10">
        <f t="shared" si="15"/>
        <v>3.5299541797514057E-3</v>
      </c>
      <c r="H113" s="10">
        <f t="shared" si="16"/>
        <v>0.45923840345622058</v>
      </c>
      <c r="I113" s="10">
        <f t="shared" si="17"/>
        <v>0.28831680048946873</v>
      </c>
      <c r="J113" s="10">
        <f t="shared" si="18"/>
        <v>0.68473528846695697</v>
      </c>
      <c r="K113" s="10">
        <f t="shared" si="19"/>
        <v>0.49894617562260068</v>
      </c>
      <c r="L113" s="10">
        <f t="shared" si="20"/>
        <v>0.28177606498516211</v>
      </c>
      <c r="M113" s="10">
        <f t="shared" si="21"/>
        <v>0.32240002454306493</v>
      </c>
      <c r="N113" s="10">
        <f t="shared" si="22"/>
        <v>6.1555008210394995</v>
      </c>
      <c r="O113" s="10">
        <f t="shared" si="23"/>
        <v>0</v>
      </c>
      <c r="P113" s="10" t="str">
        <f t="shared" si="24"/>
        <v>.</v>
      </c>
      <c r="Q113" s="10" t="str">
        <f t="shared" si="25"/>
        <v>.</v>
      </c>
      <c r="R113" s="10"/>
      <c r="S113" s="10"/>
      <c r="T113" s="10">
        <v>2.5839999999999995E-2</v>
      </c>
      <c r="U113" s="10">
        <v>6.1630000000000004E-2</v>
      </c>
      <c r="V113" s="10">
        <v>3.3520000000000001E-2</v>
      </c>
      <c r="W113" s="10">
        <v>4.3608700000000002</v>
      </c>
      <c r="X113" s="10">
        <v>2.7378199999999997</v>
      </c>
      <c r="Y113" s="10">
        <v>6.5021599999999999</v>
      </c>
      <c r="Z113" s="10">
        <v>4.7379299999999995</v>
      </c>
      <c r="AA113" s="10">
        <v>2.67571</v>
      </c>
      <c r="AB113" s="10">
        <v>3.0614700000000004</v>
      </c>
      <c r="AC113" s="10">
        <v>58.451860000000003</v>
      </c>
      <c r="AD113" s="10">
        <v>0</v>
      </c>
      <c r="AE113" s="10" t="s">
        <v>41</v>
      </c>
      <c r="AF113" s="10" t="s">
        <v>41</v>
      </c>
    </row>
    <row r="114" spans="1:32">
      <c r="A114" s="1">
        <v>2002</v>
      </c>
      <c r="B114" s="1" t="s">
        <v>54</v>
      </c>
      <c r="C114" s="1" t="s">
        <v>66</v>
      </c>
      <c r="D114" s="10">
        <v>1434.0777024793388</v>
      </c>
      <c r="E114" s="10">
        <f t="shared" si="13"/>
        <v>1.840904433166888E-3</v>
      </c>
      <c r="F114" s="10">
        <f t="shared" si="14"/>
        <v>5.2298421396786594E-3</v>
      </c>
      <c r="G114" s="10">
        <f t="shared" si="15"/>
        <v>3.2111230737626967E-3</v>
      </c>
      <c r="H114" s="10">
        <f t="shared" si="16"/>
        <v>0.42475801621270659</v>
      </c>
      <c r="I114" s="10">
        <f t="shared" si="17"/>
        <v>0.27038632518281314</v>
      </c>
      <c r="J114" s="10">
        <f t="shared" si="18"/>
        <v>0.63676256762185879</v>
      </c>
      <c r="K114" s="10">
        <f t="shared" si="19"/>
        <v>0.46382493699610622</v>
      </c>
      <c r="L114" s="10">
        <f t="shared" si="20"/>
        <v>0.28210953932311678</v>
      </c>
      <c r="M114" s="10">
        <f t="shared" si="21"/>
        <v>0.33217168022097682</v>
      </c>
      <c r="N114" s="10">
        <f t="shared" si="22"/>
        <v>6.0754274227518881</v>
      </c>
      <c r="O114" s="10">
        <f t="shared" si="23"/>
        <v>0</v>
      </c>
      <c r="P114" s="10" t="str">
        <f t="shared" si="24"/>
        <v>.</v>
      </c>
      <c r="Q114" s="10" t="str">
        <f t="shared" si="25"/>
        <v>.</v>
      </c>
      <c r="R114" s="10"/>
      <c r="S114" s="10"/>
      <c r="T114" s="10">
        <v>2.64E-2</v>
      </c>
      <c r="U114" s="10">
        <v>7.5000000000000011E-2</v>
      </c>
      <c r="V114" s="10">
        <v>4.6050000000000008E-2</v>
      </c>
      <c r="W114" s="10">
        <v>6.0913599999999999</v>
      </c>
      <c r="X114" s="10">
        <v>3.8775500000000003</v>
      </c>
      <c r="Y114" s="10">
        <v>9.1316699999999997</v>
      </c>
      <c r="Z114" s="10">
        <v>6.6516100000000007</v>
      </c>
      <c r="AA114" s="10">
        <v>4.0456699999999994</v>
      </c>
      <c r="AB114" s="10">
        <v>4.7636000000000003</v>
      </c>
      <c r="AC114" s="10">
        <v>87.126349999999988</v>
      </c>
      <c r="AD114" s="10">
        <v>0</v>
      </c>
      <c r="AE114" s="10" t="s">
        <v>41</v>
      </c>
      <c r="AF114" s="10" t="s">
        <v>41</v>
      </c>
    </row>
    <row r="115" spans="1:32">
      <c r="A115" s="1">
        <v>2003</v>
      </c>
      <c r="B115" s="1" t="s">
        <v>54</v>
      </c>
      <c r="C115" s="1" t="s">
        <v>66</v>
      </c>
      <c r="D115" s="10">
        <v>1459.3465041322315</v>
      </c>
      <c r="E115" s="10">
        <f t="shared" si="13"/>
        <v>3.0458838852964001E-3</v>
      </c>
      <c r="F115" s="10">
        <f t="shared" si="14"/>
        <v>3.7612725863648898E-3</v>
      </c>
      <c r="G115" s="10">
        <f t="shared" si="15"/>
        <v>3.1733381941074523E-3</v>
      </c>
      <c r="H115" s="10">
        <f t="shared" si="16"/>
        <v>0.46228157472522502</v>
      </c>
      <c r="I115" s="10">
        <f t="shared" si="17"/>
        <v>0.28922534765037222</v>
      </c>
      <c r="J115" s="10">
        <f t="shared" si="18"/>
        <v>0.66079303117487875</v>
      </c>
      <c r="K115" s="10">
        <f t="shared" si="19"/>
        <v>0.50072892074012032</v>
      </c>
      <c r="L115" s="10">
        <f t="shared" si="20"/>
        <v>0.28360570901295584</v>
      </c>
      <c r="M115" s="10">
        <f t="shared" si="21"/>
        <v>0.31003671761220281</v>
      </c>
      <c r="N115" s="10">
        <f t="shared" si="22"/>
        <v>6.1099361767423472</v>
      </c>
      <c r="O115" s="10">
        <f t="shared" si="23"/>
        <v>0</v>
      </c>
      <c r="P115" s="10" t="str">
        <f t="shared" si="24"/>
        <v>.</v>
      </c>
      <c r="Q115" s="10" t="str">
        <f t="shared" si="25"/>
        <v>.</v>
      </c>
      <c r="R115" s="10"/>
      <c r="S115" s="10"/>
      <c r="T115" s="10">
        <v>4.4450000000000003E-2</v>
      </c>
      <c r="U115" s="10">
        <v>5.4889999999999994E-2</v>
      </c>
      <c r="V115" s="10">
        <v>4.630999999999999E-2</v>
      </c>
      <c r="W115" s="10">
        <v>6.7462900000000019</v>
      </c>
      <c r="X115" s="10">
        <v>4.2208000000000006</v>
      </c>
      <c r="Y115" s="10">
        <v>9.6432599999999997</v>
      </c>
      <c r="Z115" s="10">
        <v>7.3073699999999988</v>
      </c>
      <c r="AA115" s="10">
        <v>4.1387900000000002</v>
      </c>
      <c r="AB115" s="10">
        <v>4.5245100000000003</v>
      </c>
      <c r="AC115" s="10">
        <v>89.16513999999998</v>
      </c>
      <c r="AD115" s="10">
        <v>0</v>
      </c>
      <c r="AE115" s="10" t="s">
        <v>41</v>
      </c>
      <c r="AF115" s="10" t="s">
        <v>41</v>
      </c>
    </row>
    <row r="116" spans="1:32">
      <c r="A116" s="1">
        <v>2004</v>
      </c>
      <c r="B116" s="1" t="s">
        <v>54</v>
      </c>
      <c r="C116" s="1" t="s">
        <v>66</v>
      </c>
      <c r="D116" s="10">
        <v>1596.4970578512398</v>
      </c>
      <c r="E116" s="10">
        <f t="shared" si="13"/>
        <v>2.4065186848330504E-3</v>
      </c>
      <c r="F116" s="10">
        <f t="shared" si="14"/>
        <v>7.0116007699170127E-3</v>
      </c>
      <c r="G116" s="10">
        <f t="shared" si="15"/>
        <v>1.7231475538718691E-3</v>
      </c>
      <c r="H116" s="10">
        <f t="shared" si="16"/>
        <v>0.45121285783611048</v>
      </c>
      <c r="I116" s="10">
        <f t="shared" si="17"/>
        <v>0.29464257242861203</v>
      </c>
      <c r="J116" s="10">
        <f t="shared" si="18"/>
        <v>0.66779327575769387</v>
      </c>
      <c r="K116" s="10">
        <f t="shared" si="19"/>
        <v>0.48900810443757475</v>
      </c>
      <c r="L116" s="10">
        <f t="shared" si="20"/>
        <v>0.28634377855683874</v>
      </c>
      <c r="M116" s="10">
        <f t="shared" si="21"/>
        <v>0.29760656160524657</v>
      </c>
      <c r="N116" s="10">
        <f t="shared" si="22"/>
        <v>6.7847190489525451</v>
      </c>
      <c r="O116" s="10">
        <f t="shared" si="23"/>
        <v>0</v>
      </c>
      <c r="P116" s="10" t="str">
        <f t="shared" si="24"/>
        <v>.</v>
      </c>
      <c r="Q116" s="10" t="str">
        <f t="shared" si="25"/>
        <v>.</v>
      </c>
      <c r="R116" s="10"/>
      <c r="S116" s="10"/>
      <c r="T116" s="10">
        <v>3.8420000000000003E-2</v>
      </c>
      <c r="U116" s="10">
        <v>0.11194</v>
      </c>
      <c r="V116" s="10">
        <v>2.751E-2</v>
      </c>
      <c r="W116" s="10">
        <v>7.2036000000000016</v>
      </c>
      <c r="X116" s="10">
        <v>4.7039599999999995</v>
      </c>
      <c r="Y116" s="10">
        <v>10.661299999999999</v>
      </c>
      <c r="Z116" s="10">
        <v>7.8069999999999995</v>
      </c>
      <c r="AA116" s="10">
        <v>4.5714699999999997</v>
      </c>
      <c r="AB116" s="10">
        <v>4.7512799999999995</v>
      </c>
      <c r="AC116" s="10">
        <v>108.31783999999999</v>
      </c>
      <c r="AD116" s="10">
        <v>0</v>
      </c>
      <c r="AE116" s="10" t="s">
        <v>41</v>
      </c>
      <c r="AF116" s="10" t="s">
        <v>41</v>
      </c>
    </row>
    <row r="117" spans="1:32">
      <c r="A117" s="1">
        <v>2005</v>
      </c>
      <c r="B117" s="1" t="s">
        <v>54</v>
      </c>
      <c r="C117" s="1" t="s">
        <v>66</v>
      </c>
      <c r="D117" s="10">
        <v>1591.5566528925622</v>
      </c>
      <c r="E117" s="10">
        <f t="shared" si="13"/>
        <v>5.1283125769767835E-3</v>
      </c>
      <c r="F117" s="10">
        <f t="shared" si="14"/>
        <v>7.550469521873316E-3</v>
      </c>
      <c r="G117" s="10">
        <f t="shared" si="15"/>
        <v>1.859186095965977E-3</v>
      </c>
      <c r="H117" s="10">
        <f t="shared" si="16"/>
        <v>0.44005156758141378</v>
      </c>
      <c r="I117" s="10">
        <f t="shared" si="17"/>
        <v>0.30791175363399476</v>
      </c>
      <c r="J117" s="10">
        <f t="shared" si="18"/>
        <v>0.66629422086402168</v>
      </c>
      <c r="K117" s="10">
        <f t="shared" si="19"/>
        <v>0.50984236000977368</v>
      </c>
      <c r="L117" s="10">
        <f t="shared" si="20"/>
        <v>0.29413216246446805</v>
      </c>
      <c r="M117" s="10">
        <f t="shared" si="21"/>
        <v>0.32165427417842463</v>
      </c>
      <c r="N117" s="10">
        <f t="shared" si="22"/>
        <v>6.6618407712538623</v>
      </c>
      <c r="O117" s="10">
        <f t="shared" si="23"/>
        <v>0</v>
      </c>
      <c r="P117" s="10" t="str">
        <f t="shared" si="24"/>
        <v>.</v>
      </c>
      <c r="Q117" s="10" t="str">
        <f t="shared" si="25"/>
        <v>.</v>
      </c>
      <c r="R117" s="10"/>
      <c r="S117" s="10"/>
      <c r="T117" s="10">
        <v>8.1619999999999998E-2</v>
      </c>
      <c r="U117" s="10">
        <v>0.12017</v>
      </c>
      <c r="V117" s="10">
        <v>2.9590000000000002E-2</v>
      </c>
      <c r="W117" s="10">
        <v>7.0036700000000005</v>
      </c>
      <c r="X117" s="10">
        <v>4.9005899999999993</v>
      </c>
      <c r="Y117" s="10">
        <v>10.60445</v>
      </c>
      <c r="Z117" s="10">
        <v>8.1144300000000005</v>
      </c>
      <c r="AA117" s="10">
        <v>4.681280000000001</v>
      </c>
      <c r="AB117" s="10">
        <v>5.1193099999999996</v>
      </c>
      <c r="AC117" s="10">
        <v>106.02697000000002</v>
      </c>
      <c r="AD117" s="10">
        <v>0</v>
      </c>
      <c r="AE117" s="10" t="s">
        <v>41</v>
      </c>
      <c r="AF117" s="10" t="s">
        <v>41</v>
      </c>
    </row>
    <row r="118" spans="1:32">
      <c r="A118" s="1">
        <v>2006</v>
      </c>
      <c r="B118" s="1" t="s">
        <v>54</v>
      </c>
      <c r="C118" s="1" t="s">
        <v>66</v>
      </c>
      <c r="D118" s="10">
        <v>1014.1432809917355</v>
      </c>
      <c r="E118" s="10">
        <f t="shared" si="13"/>
        <v>3.6405112267662767E-3</v>
      </c>
      <c r="F118" s="10">
        <f t="shared" si="14"/>
        <v>5.3296216632371949E-3</v>
      </c>
      <c r="G118" s="10">
        <f t="shared" si="15"/>
        <v>1.0629661707622011E-3</v>
      </c>
      <c r="H118" s="10">
        <f t="shared" si="16"/>
        <v>0.4654391631312762</v>
      </c>
      <c r="I118" s="10">
        <f t="shared" si="17"/>
        <v>0.28689831649377268</v>
      </c>
      <c r="J118" s="10">
        <f t="shared" si="18"/>
        <v>0.66196957824687375</v>
      </c>
      <c r="K118" s="10">
        <f t="shared" si="19"/>
        <v>0.51319277044467382</v>
      </c>
      <c r="L118" s="10">
        <f t="shared" si="20"/>
        <v>0.28649206226153334</v>
      </c>
      <c r="M118" s="10">
        <f t="shared" si="21"/>
        <v>0.29100621729840659</v>
      </c>
      <c r="N118" s="10">
        <f t="shared" si="22"/>
        <v>6.4146951638217411</v>
      </c>
      <c r="O118" s="10">
        <f t="shared" si="23"/>
        <v>0</v>
      </c>
      <c r="P118" s="10" t="str">
        <f t="shared" si="24"/>
        <v>.</v>
      </c>
      <c r="Q118" s="10" t="str">
        <f t="shared" si="25"/>
        <v>.</v>
      </c>
      <c r="R118" s="10"/>
      <c r="S118" s="10"/>
      <c r="T118" s="10">
        <v>3.6920000000000001E-2</v>
      </c>
      <c r="U118" s="10">
        <v>5.4049999999999994E-2</v>
      </c>
      <c r="V118" s="10">
        <v>1.078E-2</v>
      </c>
      <c r="W118" s="10">
        <v>4.7202200000000003</v>
      </c>
      <c r="X118" s="10">
        <v>2.9095599999999995</v>
      </c>
      <c r="Y118" s="10">
        <v>6.7133200000000004</v>
      </c>
      <c r="Z118" s="10">
        <v>5.20451</v>
      </c>
      <c r="AA118" s="10">
        <v>2.9054399999999996</v>
      </c>
      <c r="AB118" s="10">
        <v>2.9512200000000002</v>
      </c>
      <c r="AC118" s="10">
        <v>65.054199999999994</v>
      </c>
      <c r="AD118" s="10">
        <v>0</v>
      </c>
      <c r="AE118" s="10" t="s">
        <v>41</v>
      </c>
      <c r="AF118" s="10" t="s">
        <v>41</v>
      </c>
    </row>
    <row r="119" spans="1:32">
      <c r="A119" s="1">
        <v>2007</v>
      </c>
      <c r="B119" s="1" t="s">
        <v>54</v>
      </c>
      <c r="C119" s="1" t="s">
        <v>66</v>
      </c>
      <c r="D119" s="10">
        <v>936.08866115702494</v>
      </c>
      <c r="E119" s="10">
        <f t="shared" si="13"/>
        <v>2.3726385033387737E-3</v>
      </c>
      <c r="F119" s="10">
        <f t="shared" si="14"/>
        <v>3.1909370596456175E-3</v>
      </c>
      <c r="G119" s="10">
        <f t="shared" si="15"/>
        <v>1.1238251713248041E-3</v>
      </c>
      <c r="H119" s="10">
        <f t="shared" si="16"/>
        <v>0.46418679985176226</v>
      </c>
      <c r="I119" s="10">
        <f t="shared" si="17"/>
        <v>0.32730019357493928</v>
      </c>
      <c r="J119" s="10">
        <f t="shared" si="18"/>
        <v>0.68444157758313617</v>
      </c>
      <c r="K119" s="10">
        <f t="shared" si="19"/>
        <v>0.51500036268373517</v>
      </c>
      <c r="L119" s="10">
        <f t="shared" si="20"/>
        <v>0.2776863034306068</v>
      </c>
      <c r="M119" s="10">
        <f t="shared" si="21"/>
        <v>0.33217366356693906</v>
      </c>
      <c r="N119" s="10">
        <f t="shared" si="22"/>
        <v>6.1578996084357627</v>
      </c>
      <c r="O119" s="10">
        <f t="shared" si="23"/>
        <v>0</v>
      </c>
      <c r="P119" s="10" t="str">
        <f t="shared" si="24"/>
        <v>.</v>
      </c>
      <c r="Q119" s="10" t="str">
        <f t="shared" si="25"/>
        <v>.</v>
      </c>
      <c r="R119" s="10"/>
      <c r="S119" s="10"/>
      <c r="T119" s="10">
        <v>2.2210000000000001E-2</v>
      </c>
      <c r="U119" s="10">
        <v>2.9870000000000001E-2</v>
      </c>
      <c r="V119" s="10">
        <v>1.052E-2</v>
      </c>
      <c r="W119" s="10">
        <v>4.3452000000000002</v>
      </c>
      <c r="X119" s="10">
        <v>3.0638200000000002</v>
      </c>
      <c r="Y119" s="10">
        <v>6.4069799999999999</v>
      </c>
      <c r="Z119" s="10">
        <v>4.8208599999999997</v>
      </c>
      <c r="AA119" s="10">
        <v>2.5993900000000005</v>
      </c>
      <c r="AB119" s="10">
        <v>3.1094400000000002</v>
      </c>
      <c r="AC119" s="10">
        <v>57.643400000000007</v>
      </c>
      <c r="AD119" s="10">
        <v>0</v>
      </c>
      <c r="AE119" s="10" t="s">
        <v>41</v>
      </c>
      <c r="AF119" s="10" t="s">
        <v>41</v>
      </c>
    </row>
    <row r="120" spans="1:32">
      <c r="A120" s="1">
        <v>2008</v>
      </c>
      <c r="B120" s="1" t="s">
        <v>54</v>
      </c>
      <c r="C120" s="1" t="s">
        <v>66</v>
      </c>
      <c r="D120" s="10">
        <v>1088.4288347107438</v>
      </c>
      <c r="E120" s="10">
        <f t="shared" si="13"/>
        <v>3.2386132079427945E-3</v>
      </c>
      <c r="F120" s="10">
        <f t="shared" si="14"/>
        <v>2.7645353596311684E-3</v>
      </c>
      <c r="G120" s="10">
        <f t="shared" si="15"/>
        <v>1.5113528303733043E-3</v>
      </c>
      <c r="H120" s="10">
        <f t="shared" si="16"/>
        <v>0.44813494869384429</v>
      </c>
      <c r="I120" s="10">
        <f t="shared" si="17"/>
        <v>0.30698102562561769</v>
      </c>
      <c r="J120" s="10">
        <f t="shared" si="18"/>
        <v>0.67423608838425075</v>
      </c>
      <c r="K120" s="10">
        <f t="shared" si="19"/>
        <v>0.41652057125120284</v>
      </c>
      <c r="L120" s="10">
        <f t="shared" si="20"/>
        <v>0.24896437080520245</v>
      </c>
      <c r="M120" s="10">
        <f t="shared" si="21"/>
        <v>0.3027474001895325</v>
      </c>
      <c r="N120" s="10">
        <f t="shared" si="22"/>
        <v>6.1123729800561941</v>
      </c>
      <c r="O120" s="10">
        <f t="shared" si="23"/>
        <v>0</v>
      </c>
      <c r="P120" s="10" t="str">
        <f t="shared" si="24"/>
        <v>.</v>
      </c>
      <c r="Q120" s="10" t="str">
        <f t="shared" si="25"/>
        <v>.</v>
      </c>
      <c r="R120" s="10"/>
      <c r="S120" s="10"/>
      <c r="T120" s="10">
        <v>3.5249999999999997E-2</v>
      </c>
      <c r="U120" s="10">
        <v>3.0089999999999995E-2</v>
      </c>
      <c r="V120" s="10">
        <v>1.6449999999999999E-2</v>
      </c>
      <c r="W120" s="10">
        <v>4.877629999999999</v>
      </c>
      <c r="X120" s="10">
        <v>3.3412700000000006</v>
      </c>
      <c r="Y120" s="10">
        <v>7.3385800000000003</v>
      </c>
      <c r="Z120" s="10">
        <v>4.5335300000000007</v>
      </c>
      <c r="AA120" s="10">
        <v>2.7098</v>
      </c>
      <c r="AB120" s="10">
        <v>3.2951900000000007</v>
      </c>
      <c r="AC120" s="10">
        <v>66.528829999999999</v>
      </c>
      <c r="AD120" s="10">
        <v>0</v>
      </c>
      <c r="AE120" s="10" t="s">
        <v>41</v>
      </c>
      <c r="AF120" s="10" t="s">
        <v>41</v>
      </c>
    </row>
    <row r="121" spans="1:32">
      <c r="A121" s="1">
        <v>2009</v>
      </c>
      <c r="B121" s="1" t="s">
        <v>54</v>
      </c>
      <c r="C121" s="1" t="s">
        <v>66</v>
      </c>
      <c r="D121" s="10">
        <v>1712.7618842975207</v>
      </c>
      <c r="E121" s="10">
        <f t="shared" si="13"/>
        <v>3.0891626258778364E-3</v>
      </c>
      <c r="F121" s="10">
        <f t="shared" si="14"/>
        <v>2.9186777483960124E-3</v>
      </c>
      <c r="G121" s="10">
        <f t="shared" si="15"/>
        <v>1.9541537155193947E-3</v>
      </c>
      <c r="H121" s="10">
        <f t="shared" si="16"/>
        <v>0.45761410689114224</v>
      </c>
      <c r="I121" s="10">
        <f t="shared" si="17"/>
        <v>0.28730321740072151</v>
      </c>
      <c r="J121" s="10">
        <f t="shared" si="18"/>
        <v>0.65056211853815649</v>
      </c>
      <c r="K121" s="10">
        <f t="shared" si="19"/>
        <v>0.4425559717023283</v>
      </c>
      <c r="L121" s="10">
        <f t="shared" si="20"/>
        <v>0.26739093402223657</v>
      </c>
      <c r="M121" s="10">
        <f t="shared" si="21"/>
        <v>0.29824869684644667</v>
      </c>
      <c r="N121" s="10">
        <f t="shared" si="22"/>
        <v>6.0850641852499132</v>
      </c>
      <c r="O121" s="10">
        <f t="shared" si="23"/>
        <v>0</v>
      </c>
      <c r="P121" s="10" t="str">
        <f t="shared" si="24"/>
        <v>.</v>
      </c>
      <c r="Q121" s="10" t="str">
        <f t="shared" si="25"/>
        <v>.</v>
      </c>
      <c r="R121" s="10"/>
      <c r="S121" s="10"/>
      <c r="T121" s="10">
        <v>5.2910000000000006E-2</v>
      </c>
      <c r="U121" s="10">
        <v>4.9989999999999993E-2</v>
      </c>
      <c r="V121" s="10">
        <v>3.347E-2</v>
      </c>
      <c r="W121" s="10">
        <v>7.837839999999999</v>
      </c>
      <c r="X121" s="10">
        <v>4.92082</v>
      </c>
      <c r="Y121" s="10">
        <v>11.142580000000001</v>
      </c>
      <c r="Z121" s="10">
        <v>7.5799300000000001</v>
      </c>
      <c r="AA121" s="10">
        <v>4.5797699999999999</v>
      </c>
      <c r="AB121" s="10">
        <v>5.1082900000000002</v>
      </c>
      <c r="AC121" s="10">
        <v>104.22266</v>
      </c>
      <c r="AD121" s="10">
        <v>0</v>
      </c>
      <c r="AE121" s="10" t="s">
        <v>41</v>
      </c>
      <c r="AF121" s="10" t="s">
        <v>41</v>
      </c>
    </row>
    <row r="122" spans="1:32">
      <c r="A122" s="1">
        <v>2000</v>
      </c>
      <c r="B122" s="1" t="s">
        <v>54</v>
      </c>
      <c r="C122" s="1" t="s">
        <v>67</v>
      </c>
      <c r="D122" s="10">
        <v>569.85634710743795</v>
      </c>
      <c r="E122" s="10">
        <f t="shared" si="13"/>
        <v>1.3810498101754456E-2</v>
      </c>
      <c r="F122" s="10">
        <f t="shared" si="14"/>
        <v>3.5693206021561075E-3</v>
      </c>
      <c r="G122" s="10">
        <f t="shared" si="15"/>
        <v>5.7277593143744022E-3</v>
      </c>
      <c r="H122" s="10">
        <f t="shared" si="16"/>
        <v>0.51674251150260897</v>
      </c>
      <c r="I122" s="10">
        <f t="shared" si="17"/>
        <v>0.38010281204986301</v>
      </c>
      <c r="J122" s="10">
        <f t="shared" si="18"/>
        <v>0.93999128502996099</v>
      </c>
      <c r="K122" s="10">
        <f t="shared" si="19"/>
        <v>0.70698343897544258</v>
      </c>
      <c r="L122" s="10">
        <f t="shared" si="20"/>
        <v>0.33782549054192551</v>
      </c>
      <c r="M122" s="10">
        <f t="shared" si="21"/>
        <v>0.37404514502988123</v>
      </c>
      <c r="N122" s="10">
        <f t="shared" si="22"/>
        <v>8.8163938604912744</v>
      </c>
      <c r="O122" s="10">
        <f t="shared" si="23"/>
        <v>0</v>
      </c>
      <c r="P122" s="10" t="str">
        <f t="shared" si="24"/>
        <v>.</v>
      </c>
      <c r="Q122" s="10" t="str">
        <f t="shared" si="25"/>
        <v>.</v>
      </c>
      <c r="R122" s="10"/>
      <c r="S122" s="10"/>
      <c r="T122" s="10">
        <v>7.8700000000000006E-2</v>
      </c>
      <c r="U122" s="10">
        <v>2.034E-2</v>
      </c>
      <c r="V122" s="10">
        <v>3.2640000000000002E-2</v>
      </c>
      <c r="W122" s="10">
        <v>2.94469</v>
      </c>
      <c r="X122" s="10">
        <v>2.1660399999999997</v>
      </c>
      <c r="Y122" s="10">
        <v>5.3566000000000003</v>
      </c>
      <c r="Z122" s="10">
        <v>4.0287899999999999</v>
      </c>
      <c r="AA122" s="10">
        <v>1.9251199999999999</v>
      </c>
      <c r="AB122" s="10">
        <v>2.1315199999999996</v>
      </c>
      <c r="AC122" s="10">
        <v>50.240780000000008</v>
      </c>
      <c r="AD122" s="10">
        <v>0</v>
      </c>
      <c r="AE122" s="10" t="s">
        <v>41</v>
      </c>
      <c r="AF122" s="10" t="s">
        <v>41</v>
      </c>
    </row>
    <row r="123" spans="1:32">
      <c r="A123" s="1">
        <v>2001</v>
      </c>
      <c r="B123" s="1" t="s">
        <v>54</v>
      </c>
      <c r="C123" s="1" t="s">
        <v>67</v>
      </c>
      <c r="D123" s="10">
        <v>688.2182479338843</v>
      </c>
      <c r="E123" s="10">
        <f t="shared" si="13"/>
        <v>1.5439869593549078E-2</v>
      </c>
      <c r="F123" s="10">
        <f t="shared" si="14"/>
        <v>6.5269992672898963E-3</v>
      </c>
      <c r="G123" s="10">
        <f t="shared" si="15"/>
        <v>4.787725419795239E-3</v>
      </c>
      <c r="H123" s="10">
        <f t="shared" si="16"/>
        <v>0.5275652034656314</v>
      </c>
      <c r="I123" s="10">
        <f t="shared" si="17"/>
        <v>0.407476844506658</v>
      </c>
      <c r="J123" s="10">
        <f t="shared" si="18"/>
        <v>0.98067292174565812</v>
      </c>
      <c r="K123" s="10">
        <f t="shared" si="19"/>
        <v>0.73192624797765005</v>
      </c>
      <c r="L123" s="10">
        <f t="shared" si="20"/>
        <v>0.35701610751769014</v>
      </c>
      <c r="M123" s="10">
        <f t="shared" si="21"/>
        <v>0.37231358042197071</v>
      </c>
      <c r="N123" s="10">
        <f t="shared" si="22"/>
        <v>8.657268269022099</v>
      </c>
      <c r="O123" s="10">
        <f t="shared" si="23"/>
        <v>0</v>
      </c>
      <c r="P123" s="10" t="str">
        <f t="shared" si="24"/>
        <v>.</v>
      </c>
      <c r="Q123" s="10" t="str">
        <f t="shared" si="25"/>
        <v>.</v>
      </c>
      <c r="R123" s="10"/>
      <c r="S123" s="10"/>
      <c r="T123" s="10">
        <v>0.10626000000000001</v>
      </c>
      <c r="U123" s="10">
        <v>4.4919999999999988E-2</v>
      </c>
      <c r="V123" s="10">
        <v>3.295E-2</v>
      </c>
      <c r="W123" s="10">
        <v>3.6308000000000002</v>
      </c>
      <c r="X123" s="10">
        <v>2.8043300000000002</v>
      </c>
      <c r="Y123" s="10">
        <v>6.7491700000000003</v>
      </c>
      <c r="Z123" s="10">
        <v>5.0372500000000002</v>
      </c>
      <c r="AA123" s="10">
        <v>2.4570499999999997</v>
      </c>
      <c r="AB123" s="10">
        <v>2.5623299999999998</v>
      </c>
      <c r="AC123" s="10">
        <v>59.5809</v>
      </c>
      <c r="AD123" s="10">
        <v>0</v>
      </c>
      <c r="AE123" s="10" t="s">
        <v>41</v>
      </c>
      <c r="AF123" s="10" t="s">
        <v>41</v>
      </c>
    </row>
    <row r="124" spans="1:32">
      <c r="A124" s="1">
        <v>2002</v>
      </c>
      <c r="B124" s="1" t="s">
        <v>54</v>
      </c>
      <c r="C124" s="1" t="s">
        <v>67</v>
      </c>
      <c r="D124" s="10">
        <v>1146.8068512396692</v>
      </c>
      <c r="E124" s="10">
        <f t="shared" si="13"/>
        <v>2.7711728409754985E-2</v>
      </c>
      <c r="F124" s="10">
        <f t="shared" si="14"/>
        <v>5.1734954265285184E-3</v>
      </c>
      <c r="G124" s="10">
        <f t="shared" si="15"/>
        <v>3.8864434714373187E-3</v>
      </c>
      <c r="H124" s="10">
        <f t="shared" si="16"/>
        <v>0.49969530560490033</v>
      </c>
      <c r="I124" s="10">
        <f t="shared" si="17"/>
        <v>0.39413960555903321</v>
      </c>
      <c r="J124" s="10">
        <f t="shared" si="18"/>
        <v>0.94338292348926689</v>
      </c>
      <c r="K124" s="10">
        <f t="shared" si="19"/>
        <v>0.75737339645390811</v>
      </c>
      <c r="L124" s="10">
        <f t="shared" si="20"/>
        <v>0.37626301197412476</v>
      </c>
      <c r="M124" s="10">
        <f t="shared" si="21"/>
        <v>0.37766167819090413</v>
      </c>
      <c r="N124" s="10">
        <f t="shared" si="22"/>
        <v>8.6755245569428006</v>
      </c>
      <c r="O124" s="10">
        <f t="shared" si="23"/>
        <v>0</v>
      </c>
      <c r="P124" s="10" t="str">
        <f t="shared" si="24"/>
        <v>.</v>
      </c>
      <c r="Q124" s="10" t="str">
        <f t="shared" si="25"/>
        <v>.</v>
      </c>
      <c r="R124" s="10"/>
      <c r="S124" s="10"/>
      <c r="T124" s="10">
        <v>0.31780000000000003</v>
      </c>
      <c r="U124" s="10">
        <v>5.9330000000000001E-2</v>
      </c>
      <c r="V124" s="10">
        <v>4.4570000000000005E-2</v>
      </c>
      <c r="W124" s="10">
        <v>5.7305399999999995</v>
      </c>
      <c r="X124" s="10">
        <v>4.5200200000000006</v>
      </c>
      <c r="Y124" s="10">
        <v>10.81878</v>
      </c>
      <c r="Z124" s="10">
        <v>8.6856100000000005</v>
      </c>
      <c r="AA124" s="10">
        <v>4.31501</v>
      </c>
      <c r="AB124" s="10">
        <v>4.3310500000000003</v>
      </c>
      <c r="AC124" s="10">
        <v>99.491510000000005</v>
      </c>
      <c r="AD124" s="10">
        <v>0</v>
      </c>
      <c r="AE124" s="10" t="s">
        <v>41</v>
      </c>
      <c r="AF124" s="10" t="s">
        <v>41</v>
      </c>
    </row>
    <row r="125" spans="1:32">
      <c r="A125" s="1">
        <v>2003</v>
      </c>
      <c r="B125" s="1" t="s">
        <v>54</v>
      </c>
      <c r="C125" s="1" t="s">
        <v>67</v>
      </c>
      <c r="D125" s="10">
        <v>1134.9517685950414</v>
      </c>
      <c r="E125" s="10">
        <f t="shared" si="13"/>
        <v>3.1401334388083797E-2</v>
      </c>
      <c r="F125" s="10">
        <f t="shared" si="14"/>
        <v>4.3103153238448315E-3</v>
      </c>
      <c r="G125" s="10">
        <f t="shared" si="15"/>
        <v>3.7710853610089697E-3</v>
      </c>
      <c r="H125" s="10">
        <f t="shared" si="16"/>
        <v>0.52476238768918737</v>
      </c>
      <c r="I125" s="10">
        <f t="shared" si="17"/>
        <v>0.40714329259297033</v>
      </c>
      <c r="J125" s="10">
        <f t="shared" si="18"/>
        <v>0.96806140172818644</v>
      </c>
      <c r="K125" s="10">
        <f t="shared" si="19"/>
        <v>0.78164114506660798</v>
      </c>
      <c r="L125" s="10">
        <f t="shared" si="20"/>
        <v>0.37527057253476026</v>
      </c>
      <c r="M125" s="10">
        <f t="shared" si="21"/>
        <v>0.34670371983040688</v>
      </c>
      <c r="N125" s="10">
        <f t="shared" si="22"/>
        <v>8.7614965456281357</v>
      </c>
      <c r="O125" s="10">
        <f t="shared" si="23"/>
        <v>0</v>
      </c>
      <c r="P125" s="10" t="str">
        <f t="shared" si="24"/>
        <v>.</v>
      </c>
      <c r="Q125" s="10" t="str">
        <f t="shared" si="25"/>
        <v>.</v>
      </c>
      <c r="R125" s="10"/>
      <c r="S125" s="10"/>
      <c r="T125" s="10">
        <v>0.35638999999999998</v>
      </c>
      <c r="U125" s="10">
        <v>4.8919999999999991E-2</v>
      </c>
      <c r="V125" s="10">
        <v>4.2800000000000005E-2</v>
      </c>
      <c r="W125" s="10">
        <v>5.9557999999999991</v>
      </c>
      <c r="X125" s="10">
        <v>4.6208800000000005</v>
      </c>
      <c r="Y125" s="10">
        <v>10.987030000000001</v>
      </c>
      <c r="Z125" s="10">
        <v>8.8712499999999999</v>
      </c>
      <c r="AA125" s="10">
        <v>4.2591399999999995</v>
      </c>
      <c r="AB125" s="10">
        <v>3.93492</v>
      </c>
      <c r="AC125" s="10">
        <v>99.438759999999988</v>
      </c>
      <c r="AD125" s="10">
        <v>0</v>
      </c>
      <c r="AE125" s="10" t="s">
        <v>41</v>
      </c>
      <c r="AF125" s="10" t="s">
        <v>41</v>
      </c>
    </row>
    <row r="126" spans="1:32">
      <c r="A126" s="1">
        <v>2004</v>
      </c>
      <c r="B126" s="1" t="s">
        <v>54</v>
      </c>
      <c r="C126" s="1" t="s">
        <v>67</v>
      </c>
      <c r="D126" s="10">
        <v>1295.3685123966943</v>
      </c>
      <c r="E126" s="10">
        <f t="shared" si="13"/>
        <v>5.8272220821810244E-2</v>
      </c>
      <c r="F126" s="10">
        <f t="shared" si="14"/>
        <v>6.3001376997349557E-3</v>
      </c>
      <c r="G126" s="10">
        <f t="shared" si="15"/>
        <v>2.0279943312343737E-3</v>
      </c>
      <c r="H126" s="10">
        <f t="shared" si="16"/>
        <v>0.51091715883651334</v>
      </c>
      <c r="I126" s="10">
        <f t="shared" si="17"/>
        <v>0.41831262286701143</v>
      </c>
      <c r="J126" s="10">
        <f t="shared" si="18"/>
        <v>0.9708241229927933</v>
      </c>
      <c r="K126" s="10">
        <f t="shared" si="19"/>
        <v>0.79397251836629146</v>
      </c>
      <c r="L126" s="10">
        <f t="shared" si="20"/>
        <v>0.38866082908600175</v>
      </c>
      <c r="M126" s="10">
        <f t="shared" si="21"/>
        <v>0.33816708975696563</v>
      </c>
      <c r="N126" s="10">
        <f t="shared" si="22"/>
        <v>8.931607406909766</v>
      </c>
      <c r="O126" s="10">
        <f t="shared" si="23"/>
        <v>0</v>
      </c>
      <c r="P126" s="10" t="str">
        <f t="shared" si="24"/>
        <v>.</v>
      </c>
      <c r="Q126" s="10" t="str">
        <f t="shared" si="25"/>
        <v>.</v>
      </c>
      <c r="R126" s="10"/>
      <c r="S126" s="10"/>
      <c r="T126" s="10">
        <v>0.75484000000000007</v>
      </c>
      <c r="U126" s="10">
        <v>8.1610000000000016E-2</v>
      </c>
      <c r="V126" s="10">
        <v>2.6269999999999995E-2</v>
      </c>
      <c r="W126" s="10">
        <v>6.6182599999999994</v>
      </c>
      <c r="X126" s="10">
        <v>5.4186900000000007</v>
      </c>
      <c r="Y126" s="10">
        <v>12.575750000000001</v>
      </c>
      <c r="Z126" s="10">
        <v>10.284870000000002</v>
      </c>
      <c r="AA126" s="10">
        <v>5.0345899999999997</v>
      </c>
      <c r="AB126" s="10">
        <v>4.3805100000000001</v>
      </c>
      <c r="AC126" s="10">
        <v>115.69723</v>
      </c>
      <c r="AD126" s="10">
        <v>0</v>
      </c>
      <c r="AE126" s="10" t="s">
        <v>41</v>
      </c>
      <c r="AF126" s="10" t="s">
        <v>41</v>
      </c>
    </row>
    <row r="127" spans="1:32">
      <c r="A127" s="1">
        <v>2005</v>
      </c>
      <c r="B127" s="1" t="s">
        <v>54</v>
      </c>
      <c r="C127" s="1" t="s">
        <v>67</v>
      </c>
      <c r="D127" s="10">
        <v>1339.3787355371903</v>
      </c>
      <c r="E127" s="10">
        <f t="shared" si="13"/>
        <v>8.3012367637303519E-2</v>
      </c>
      <c r="F127" s="10">
        <f t="shared" si="14"/>
        <v>7.1951269228825322E-3</v>
      </c>
      <c r="G127" s="10">
        <f t="shared" si="15"/>
        <v>4.2131473721932263E-3</v>
      </c>
      <c r="H127" s="10">
        <f t="shared" si="16"/>
        <v>0.51740630309622948</v>
      </c>
      <c r="I127" s="10">
        <f t="shared" si="17"/>
        <v>0.41793331874534378</v>
      </c>
      <c r="J127" s="10">
        <f t="shared" si="18"/>
        <v>0.97593232244032802</v>
      </c>
      <c r="K127" s="10">
        <f t="shared" si="19"/>
        <v>0.79884200906838299</v>
      </c>
      <c r="L127" s="10">
        <f t="shared" si="20"/>
        <v>0.38948356141459367</v>
      </c>
      <c r="M127" s="10">
        <f t="shared" si="21"/>
        <v>0.35525425884050704</v>
      </c>
      <c r="N127" s="10">
        <f t="shared" si="22"/>
        <v>9.3158810640633316</v>
      </c>
      <c r="O127" s="10">
        <f t="shared" si="23"/>
        <v>0</v>
      </c>
      <c r="P127" s="10" t="str">
        <f t="shared" si="24"/>
        <v>.</v>
      </c>
      <c r="Q127" s="10" t="str">
        <f t="shared" si="25"/>
        <v>.</v>
      </c>
      <c r="R127" s="10"/>
      <c r="S127" s="10"/>
      <c r="T127" s="10">
        <v>1.1118499999999998</v>
      </c>
      <c r="U127" s="10">
        <v>9.6370000000000011E-2</v>
      </c>
      <c r="V127" s="10">
        <v>5.6430000000000001E-2</v>
      </c>
      <c r="W127" s="10">
        <v>6.9300300000000004</v>
      </c>
      <c r="X127" s="10">
        <v>5.5977100000000002</v>
      </c>
      <c r="Y127" s="10">
        <v>13.071429999999999</v>
      </c>
      <c r="Z127" s="10">
        <v>10.699519999999996</v>
      </c>
      <c r="AA127" s="10">
        <v>5.2166600000000001</v>
      </c>
      <c r="AB127" s="10">
        <v>4.7582000000000004</v>
      </c>
      <c r="AC127" s="10">
        <v>124.77493000000001</v>
      </c>
      <c r="AD127" s="10">
        <v>0</v>
      </c>
      <c r="AE127" s="10" t="s">
        <v>41</v>
      </c>
      <c r="AF127" s="10" t="s">
        <v>41</v>
      </c>
    </row>
    <row r="128" spans="1:32">
      <c r="A128" s="1">
        <v>2006</v>
      </c>
      <c r="B128" s="1" t="s">
        <v>54</v>
      </c>
      <c r="C128" s="1" t="s">
        <v>67</v>
      </c>
      <c r="D128" s="10">
        <v>802.72606611570257</v>
      </c>
      <c r="E128" s="10">
        <f t="shared" si="13"/>
        <v>6.5891718523534482E-2</v>
      </c>
      <c r="F128" s="10">
        <f t="shared" si="14"/>
        <v>1.127283687670322E-2</v>
      </c>
      <c r="G128" s="10">
        <f t="shared" si="15"/>
        <v>1.113704958312817E-3</v>
      </c>
      <c r="H128" s="10">
        <f t="shared" si="16"/>
        <v>0.57670483062807842</v>
      </c>
      <c r="I128" s="10">
        <f t="shared" si="17"/>
        <v>0.43264821544980381</v>
      </c>
      <c r="J128" s="10">
        <f t="shared" si="18"/>
        <v>1.0196367534949653</v>
      </c>
      <c r="K128" s="10">
        <f t="shared" si="19"/>
        <v>0.76649560288642049</v>
      </c>
      <c r="L128" s="10">
        <f t="shared" si="20"/>
        <v>0.37487009915612546</v>
      </c>
      <c r="M128" s="10">
        <f t="shared" si="21"/>
        <v>0.33910073621648801</v>
      </c>
      <c r="N128" s="10">
        <f t="shared" si="22"/>
        <v>8.9057317331085457</v>
      </c>
      <c r="O128" s="10">
        <f t="shared" si="23"/>
        <v>0</v>
      </c>
      <c r="P128" s="10" t="str">
        <f t="shared" si="24"/>
        <v>.</v>
      </c>
      <c r="Q128" s="10" t="str">
        <f t="shared" si="25"/>
        <v>.</v>
      </c>
      <c r="R128" s="10"/>
      <c r="S128" s="10"/>
      <c r="T128" s="10">
        <v>0.52893000000000001</v>
      </c>
      <c r="U128" s="10">
        <v>9.0490000000000001E-2</v>
      </c>
      <c r="V128" s="10">
        <v>8.94E-3</v>
      </c>
      <c r="W128" s="10">
        <v>4.6293599999999993</v>
      </c>
      <c r="X128" s="10">
        <v>3.4729799999999993</v>
      </c>
      <c r="Y128" s="10">
        <v>8.1848899999999993</v>
      </c>
      <c r="Z128" s="10">
        <v>6.1528600000000004</v>
      </c>
      <c r="AA128" s="10">
        <v>3.0091799999999997</v>
      </c>
      <c r="AB128" s="10">
        <v>2.7220499999999999</v>
      </c>
      <c r="AC128" s="10">
        <v>71.488630000000001</v>
      </c>
      <c r="AD128" s="10">
        <v>0</v>
      </c>
      <c r="AE128" s="10" t="s">
        <v>41</v>
      </c>
      <c r="AF128" s="10" t="s">
        <v>41</v>
      </c>
    </row>
    <row r="129" spans="1:32">
      <c r="A129" s="1">
        <v>2007</v>
      </c>
      <c r="B129" s="1" t="s">
        <v>54</v>
      </c>
      <c r="C129" s="1" t="s">
        <v>67</v>
      </c>
      <c r="D129" s="10">
        <v>719.97664462809917</v>
      </c>
      <c r="E129" s="10">
        <f t="shared" si="13"/>
        <v>3.6163673077825045E-2</v>
      </c>
      <c r="F129" s="10">
        <f t="shared" si="14"/>
        <v>3.9848514829004898E-3</v>
      </c>
      <c r="G129" s="10">
        <f t="shared" si="15"/>
        <v>1.4069900844120586E-3</v>
      </c>
      <c r="H129" s="10">
        <f t="shared" si="16"/>
        <v>0.57397834094113287</v>
      </c>
      <c r="I129" s="10">
        <f t="shared" si="17"/>
        <v>0.43445575954977605</v>
      </c>
      <c r="J129" s="10">
        <f t="shared" si="18"/>
        <v>1.0049659324348608</v>
      </c>
      <c r="K129" s="10">
        <f t="shared" si="19"/>
        <v>0.77473485308419221</v>
      </c>
      <c r="L129" s="10">
        <f t="shared" si="20"/>
        <v>0.36959115547067684</v>
      </c>
      <c r="M129" s="10">
        <f t="shared" si="21"/>
        <v>0.37650249077179659</v>
      </c>
      <c r="N129" s="10">
        <f t="shared" si="22"/>
        <v>8.7639398403809565</v>
      </c>
      <c r="O129" s="10">
        <f t="shared" si="23"/>
        <v>0</v>
      </c>
      <c r="P129" s="10" t="str">
        <f t="shared" si="24"/>
        <v>.</v>
      </c>
      <c r="Q129" s="10" t="str">
        <f t="shared" si="25"/>
        <v>.</v>
      </c>
      <c r="R129" s="10"/>
      <c r="S129" s="10"/>
      <c r="T129" s="10">
        <v>0.26036999999999999</v>
      </c>
      <c r="U129" s="10">
        <v>2.8689999999999997E-2</v>
      </c>
      <c r="V129" s="10">
        <v>1.013E-2</v>
      </c>
      <c r="W129" s="10">
        <v>4.1325099999999999</v>
      </c>
      <c r="X129" s="10">
        <v>3.12798</v>
      </c>
      <c r="Y129" s="10">
        <v>7.2355200000000002</v>
      </c>
      <c r="Z129" s="10">
        <v>5.5779100000000001</v>
      </c>
      <c r="AA129" s="10">
        <v>2.6609700000000003</v>
      </c>
      <c r="AB129" s="10">
        <v>2.7107299999999999</v>
      </c>
      <c r="AC129" s="10">
        <v>63.098319999999994</v>
      </c>
      <c r="AD129" s="10">
        <v>0</v>
      </c>
      <c r="AE129" s="10" t="s">
        <v>41</v>
      </c>
      <c r="AF129" s="10" t="s">
        <v>41</v>
      </c>
    </row>
    <row r="130" spans="1:32">
      <c r="A130" s="1">
        <v>2008</v>
      </c>
      <c r="B130" s="1" t="s">
        <v>54</v>
      </c>
      <c r="C130" s="1" t="s">
        <v>67</v>
      </c>
      <c r="D130" s="10">
        <v>811.35996694214873</v>
      </c>
      <c r="E130" s="10">
        <f t="shared" ref="E130:E151" si="26">IF(T130=".",".",(100*T130/$D130))</f>
        <v>2.464873892579662E-2</v>
      </c>
      <c r="F130" s="10">
        <f t="shared" ref="F130:F151" si="27">IF(U130=".",".",(100*U130/$D130))</f>
        <v>2.8630941809403248E-3</v>
      </c>
      <c r="G130" s="10">
        <f t="shared" ref="G130:G151" si="28">IF(V130=".",".",(100*V130/$D130))</f>
        <v>6.2894402089274538E-3</v>
      </c>
      <c r="H130" s="10">
        <f t="shared" ref="H130:H151" si="29">IF(W130=".",".",(100*W130/$D130))</f>
        <v>0.5540820576769403</v>
      </c>
      <c r="I130" s="10">
        <f t="shared" ref="I130:I151" si="30">IF(X130=".",".",(100*X130/$D130))</f>
        <v>0.42576663142739352</v>
      </c>
      <c r="J130" s="10">
        <f t="shared" ref="J130:J151" si="31">IF(Y130=".",".",(100*Y130/$D130))</f>
        <v>0.97621158582066825</v>
      </c>
      <c r="K130" s="10">
        <f t="shared" ref="K130:K151" si="32">IF(Z130=".",".",(100*Z130/$D130))</f>
        <v>0.66283156910839514</v>
      </c>
      <c r="L130" s="10">
        <f t="shared" ref="L130:L151" si="33">IF(AA130=".",".",(100*AA130/$D130))</f>
        <v>0.34385354388564793</v>
      </c>
      <c r="M130" s="10">
        <f t="shared" ref="M130:M151" si="34">IF(AB130=".",".",(100*AB130/$D130))</f>
        <v>0.37128033459097082</v>
      </c>
      <c r="N130" s="10">
        <f t="shared" ref="N130:N151" si="35">IF(AC130=".",".",(100*AC130/$D130))</f>
        <v>8.5039394117555265</v>
      </c>
      <c r="O130" s="10">
        <f t="shared" ref="O130:O151" si="36">IF(AD130=".",".",(100*AD130/$D130))</f>
        <v>0</v>
      </c>
      <c r="P130" s="10" t="str">
        <f t="shared" ref="P130:P151" si="37">IF(AE130=".",".",(100*AE130/$D130))</f>
        <v>.</v>
      </c>
      <c r="Q130" s="10" t="str">
        <f t="shared" ref="Q130:Q151" si="38">IF(AF130=".",".",(100*AF130/$D130))</f>
        <v>.</v>
      </c>
      <c r="R130" s="10"/>
      <c r="S130" s="10"/>
      <c r="T130" s="10">
        <v>0.19998999999999997</v>
      </c>
      <c r="U130" s="10">
        <v>2.3230000000000004E-2</v>
      </c>
      <c r="V130" s="10">
        <v>5.1029999999999999E-2</v>
      </c>
      <c r="W130" s="10">
        <v>4.4956000000000005</v>
      </c>
      <c r="X130" s="10">
        <v>3.4545000000000003</v>
      </c>
      <c r="Y130" s="10">
        <v>7.9205899999999998</v>
      </c>
      <c r="Z130" s="10">
        <v>5.3779500000000002</v>
      </c>
      <c r="AA130" s="10">
        <v>2.7898899999999998</v>
      </c>
      <c r="AB130" s="10">
        <v>3.0124200000000001</v>
      </c>
      <c r="AC130" s="10">
        <v>68.997559999999993</v>
      </c>
      <c r="AD130" s="10">
        <v>0</v>
      </c>
      <c r="AE130" s="10" t="s">
        <v>41</v>
      </c>
      <c r="AF130" s="10" t="s">
        <v>41</v>
      </c>
    </row>
    <row r="131" spans="1:32">
      <c r="A131" s="1">
        <v>2009</v>
      </c>
      <c r="B131" s="1" t="s">
        <v>54</v>
      </c>
      <c r="C131" s="1" t="s">
        <v>67</v>
      </c>
      <c r="D131" s="10">
        <v>1574.1093719008265</v>
      </c>
      <c r="E131" s="10">
        <f t="shared" si="26"/>
        <v>2.8383669392710344E-2</v>
      </c>
      <c r="F131" s="10">
        <f t="shared" si="27"/>
        <v>3.141458966112775E-3</v>
      </c>
      <c r="G131" s="10">
        <f t="shared" si="28"/>
        <v>3.9844753560079526E-3</v>
      </c>
      <c r="H131" s="10">
        <f t="shared" si="29"/>
        <v>0.52993839874841675</v>
      </c>
      <c r="I131" s="10">
        <f t="shared" si="30"/>
        <v>0.40537335676329495</v>
      </c>
      <c r="J131" s="10">
        <f t="shared" si="31"/>
        <v>0.959362180898789</v>
      </c>
      <c r="K131" s="10">
        <f t="shared" si="32"/>
        <v>0.70149255173202141</v>
      </c>
      <c r="L131" s="10">
        <f t="shared" si="33"/>
        <v>0.35704316995541607</v>
      </c>
      <c r="M131" s="10">
        <f t="shared" si="34"/>
        <v>0.35039623665664199</v>
      </c>
      <c r="N131" s="10">
        <f t="shared" si="35"/>
        <v>8.4212795099444762</v>
      </c>
      <c r="O131" s="10">
        <f t="shared" si="36"/>
        <v>0</v>
      </c>
      <c r="P131" s="10" t="str">
        <f t="shared" si="37"/>
        <v>.</v>
      </c>
      <c r="Q131" s="10" t="str">
        <f t="shared" si="38"/>
        <v>.</v>
      </c>
      <c r="R131" s="10"/>
      <c r="S131" s="10"/>
      <c r="T131" s="10">
        <v>0.44678999999999996</v>
      </c>
      <c r="U131" s="10">
        <v>4.9450000000000001E-2</v>
      </c>
      <c r="V131" s="10">
        <v>6.2719999999999998E-2</v>
      </c>
      <c r="W131" s="10">
        <v>8.3418100000000006</v>
      </c>
      <c r="X131" s="10">
        <v>6.3810199999999986</v>
      </c>
      <c r="Y131" s="10">
        <v>15.10141</v>
      </c>
      <c r="Z131" s="10">
        <v>11.042260000000002</v>
      </c>
      <c r="AA131" s="10">
        <v>5.6202500000000004</v>
      </c>
      <c r="AB131" s="10">
        <v>5.5156200000000011</v>
      </c>
      <c r="AC131" s="10">
        <v>132.56014999999999</v>
      </c>
      <c r="AD131" s="10">
        <v>0</v>
      </c>
      <c r="AE131" s="10" t="s">
        <v>41</v>
      </c>
      <c r="AF131" s="10" t="s">
        <v>41</v>
      </c>
    </row>
    <row r="132" spans="1:32">
      <c r="A132" s="1">
        <v>2000</v>
      </c>
      <c r="B132" s="1" t="s">
        <v>54</v>
      </c>
      <c r="C132" s="1" t="s">
        <v>68</v>
      </c>
      <c r="D132" s="10" t="s">
        <v>41</v>
      </c>
      <c r="E132" s="10" t="str">
        <f t="shared" si="26"/>
        <v>.</v>
      </c>
      <c r="F132" s="10" t="str">
        <f t="shared" si="27"/>
        <v>.</v>
      </c>
      <c r="G132" s="10" t="str">
        <f t="shared" si="28"/>
        <v>.</v>
      </c>
      <c r="H132" s="10" t="str">
        <f t="shared" si="29"/>
        <v>.</v>
      </c>
      <c r="I132" s="10" t="str">
        <f t="shared" si="30"/>
        <v>.</v>
      </c>
      <c r="J132" s="10" t="str">
        <f t="shared" si="31"/>
        <v>.</v>
      </c>
      <c r="K132" s="10" t="str">
        <f t="shared" si="32"/>
        <v>.</v>
      </c>
      <c r="L132" s="10" t="str">
        <f t="shared" si="33"/>
        <v>.</v>
      </c>
      <c r="M132" s="10" t="str">
        <f t="shared" si="34"/>
        <v>.</v>
      </c>
      <c r="N132" s="10" t="str">
        <f t="shared" si="35"/>
        <v>.</v>
      </c>
      <c r="O132" s="10" t="str">
        <f t="shared" si="36"/>
        <v>.</v>
      </c>
      <c r="P132" s="10" t="str">
        <f t="shared" si="37"/>
        <v>.</v>
      </c>
      <c r="Q132" s="10" t="str">
        <f t="shared" si="38"/>
        <v>.</v>
      </c>
      <c r="R132" s="10"/>
      <c r="S132" s="10"/>
      <c r="T132" s="10" t="s">
        <v>41</v>
      </c>
      <c r="U132" s="10" t="s">
        <v>41</v>
      </c>
      <c r="V132" s="10" t="s">
        <v>41</v>
      </c>
      <c r="W132" s="10" t="s">
        <v>41</v>
      </c>
      <c r="X132" s="10" t="s">
        <v>41</v>
      </c>
      <c r="Y132" s="10" t="s">
        <v>41</v>
      </c>
      <c r="Z132" s="10" t="s">
        <v>41</v>
      </c>
      <c r="AA132" s="10" t="s">
        <v>41</v>
      </c>
      <c r="AB132" s="10" t="s">
        <v>41</v>
      </c>
      <c r="AC132" s="10" t="s">
        <v>41</v>
      </c>
      <c r="AD132" s="10" t="s">
        <v>41</v>
      </c>
      <c r="AE132" s="10" t="s">
        <v>41</v>
      </c>
      <c r="AF132" s="10" t="s">
        <v>41</v>
      </c>
    </row>
    <row r="133" spans="1:32">
      <c r="A133" s="1">
        <v>2001</v>
      </c>
      <c r="B133" s="1" t="s">
        <v>54</v>
      </c>
      <c r="C133" s="1" t="s">
        <v>68</v>
      </c>
      <c r="D133" s="10" t="s">
        <v>41</v>
      </c>
      <c r="E133" s="10" t="str">
        <f t="shared" si="26"/>
        <v>.</v>
      </c>
      <c r="F133" s="10" t="str">
        <f t="shared" si="27"/>
        <v>.</v>
      </c>
      <c r="G133" s="10" t="str">
        <f t="shared" si="28"/>
        <v>.</v>
      </c>
      <c r="H133" s="10" t="str">
        <f t="shared" si="29"/>
        <v>.</v>
      </c>
      <c r="I133" s="10" t="str">
        <f t="shared" si="30"/>
        <v>.</v>
      </c>
      <c r="J133" s="10" t="str">
        <f t="shared" si="31"/>
        <v>.</v>
      </c>
      <c r="K133" s="10" t="str">
        <f t="shared" si="32"/>
        <v>.</v>
      </c>
      <c r="L133" s="10" t="str">
        <f t="shared" si="33"/>
        <v>.</v>
      </c>
      <c r="M133" s="10" t="str">
        <f t="shared" si="34"/>
        <v>.</v>
      </c>
      <c r="N133" s="10" t="str">
        <f t="shared" si="35"/>
        <v>.</v>
      </c>
      <c r="O133" s="10" t="str">
        <f t="shared" si="36"/>
        <v>.</v>
      </c>
      <c r="P133" s="10" t="str">
        <f t="shared" si="37"/>
        <v>.</v>
      </c>
      <c r="Q133" s="10" t="str">
        <f t="shared" si="38"/>
        <v>.</v>
      </c>
      <c r="R133" s="10"/>
      <c r="S133" s="10"/>
      <c r="T133" s="10" t="s">
        <v>41</v>
      </c>
      <c r="U133" s="10" t="s">
        <v>41</v>
      </c>
      <c r="V133" s="10" t="s">
        <v>41</v>
      </c>
      <c r="W133" s="10" t="s">
        <v>41</v>
      </c>
      <c r="X133" s="10" t="s">
        <v>41</v>
      </c>
      <c r="Y133" s="10" t="s">
        <v>41</v>
      </c>
      <c r="Z133" s="10" t="s">
        <v>41</v>
      </c>
      <c r="AA133" s="10" t="s">
        <v>41</v>
      </c>
      <c r="AB133" s="10" t="s">
        <v>41</v>
      </c>
      <c r="AC133" s="10" t="s">
        <v>41</v>
      </c>
      <c r="AD133" s="10" t="s">
        <v>41</v>
      </c>
      <c r="AE133" s="10" t="s">
        <v>41</v>
      </c>
      <c r="AF133" s="10" t="s">
        <v>41</v>
      </c>
    </row>
    <row r="134" spans="1:32">
      <c r="A134" s="1">
        <v>2002</v>
      </c>
      <c r="B134" s="1" t="s">
        <v>54</v>
      </c>
      <c r="C134" s="1" t="s">
        <v>68</v>
      </c>
      <c r="D134" s="10" t="s">
        <v>41</v>
      </c>
      <c r="E134" s="10" t="str">
        <f t="shared" si="26"/>
        <v>.</v>
      </c>
      <c r="F134" s="10" t="str">
        <f t="shared" si="27"/>
        <v>.</v>
      </c>
      <c r="G134" s="10" t="str">
        <f t="shared" si="28"/>
        <v>.</v>
      </c>
      <c r="H134" s="10" t="str">
        <f t="shared" si="29"/>
        <v>.</v>
      </c>
      <c r="I134" s="10" t="str">
        <f t="shared" si="30"/>
        <v>.</v>
      </c>
      <c r="J134" s="10" t="str">
        <f t="shared" si="31"/>
        <v>.</v>
      </c>
      <c r="K134" s="10" t="str">
        <f t="shared" si="32"/>
        <v>.</v>
      </c>
      <c r="L134" s="10" t="str">
        <f t="shared" si="33"/>
        <v>.</v>
      </c>
      <c r="M134" s="10" t="str">
        <f t="shared" si="34"/>
        <v>.</v>
      </c>
      <c r="N134" s="10" t="str">
        <f t="shared" si="35"/>
        <v>.</v>
      </c>
      <c r="O134" s="10" t="str">
        <f t="shared" si="36"/>
        <v>.</v>
      </c>
      <c r="P134" s="10" t="str">
        <f t="shared" si="37"/>
        <v>.</v>
      </c>
      <c r="Q134" s="10" t="str">
        <f t="shared" si="38"/>
        <v>.</v>
      </c>
      <c r="R134" s="10"/>
      <c r="S134" s="10"/>
      <c r="T134" s="10" t="s">
        <v>41</v>
      </c>
      <c r="U134" s="10" t="s">
        <v>41</v>
      </c>
      <c r="V134" s="10" t="s">
        <v>41</v>
      </c>
      <c r="W134" s="10" t="s">
        <v>41</v>
      </c>
      <c r="X134" s="10" t="s">
        <v>41</v>
      </c>
      <c r="Y134" s="10" t="s">
        <v>41</v>
      </c>
      <c r="Z134" s="10" t="s">
        <v>41</v>
      </c>
      <c r="AA134" s="10" t="s">
        <v>41</v>
      </c>
      <c r="AB134" s="10" t="s">
        <v>41</v>
      </c>
      <c r="AC134" s="10" t="s">
        <v>41</v>
      </c>
      <c r="AD134" s="10" t="s">
        <v>41</v>
      </c>
      <c r="AE134" s="10" t="s">
        <v>41</v>
      </c>
      <c r="AF134" s="10" t="s">
        <v>41</v>
      </c>
    </row>
    <row r="135" spans="1:32">
      <c r="A135" s="1">
        <v>2003</v>
      </c>
      <c r="B135" s="1" t="s">
        <v>54</v>
      </c>
      <c r="C135" s="1" t="s">
        <v>68</v>
      </c>
      <c r="D135" s="10" t="s">
        <v>41</v>
      </c>
      <c r="E135" s="10" t="str">
        <f t="shared" si="26"/>
        <v>.</v>
      </c>
      <c r="F135" s="10" t="str">
        <f t="shared" si="27"/>
        <v>.</v>
      </c>
      <c r="G135" s="10" t="str">
        <f t="shared" si="28"/>
        <v>.</v>
      </c>
      <c r="H135" s="10" t="str">
        <f t="shared" si="29"/>
        <v>.</v>
      </c>
      <c r="I135" s="10" t="str">
        <f t="shared" si="30"/>
        <v>.</v>
      </c>
      <c r="J135" s="10" t="str">
        <f t="shared" si="31"/>
        <v>.</v>
      </c>
      <c r="K135" s="10" t="str">
        <f t="shared" si="32"/>
        <v>.</v>
      </c>
      <c r="L135" s="10" t="str">
        <f t="shared" si="33"/>
        <v>.</v>
      </c>
      <c r="M135" s="10" t="str">
        <f t="shared" si="34"/>
        <v>.</v>
      </c>
      <c r="N135" s="10" t="str">
        <f t="shared" si="35"/>
        <v>.</v>
      </c>
      <c r="O135" s="10" t="str">
        <f t="shared" si="36"/>
        <v>.</v>
      </c>
      <c r="P135" s="10" t="str">
        <f t="shared" si="37"/>
        <v>.</v>
      </c>
      <c r="Q135" s="10" t="str">
        <f t="shared" si="38"/>
        <v>.</v>
      </c>
      <c r="R135" s="10"/>
      <c r="S135" s="10"/>
      <c r="T135" s="10" t="s">
        <v>41</v>
      </c>
      <c r="U135" s="10" t="s">
        <v>41</v>
      </c>
      <c r="V135" s="10" t="s">
        <v>41</v>
      </c>
      <c r="W135" s="10" t="s">
        <v>41</v>
      </c>
      <c r="X135" s="10" t="s">
        <v>41</v>
      </c>
      <c r="Y135" s="10" t="s">
        <v>41</v>
      </c>
      <c r="Z135" s="10" t="s">
        <v>41</v>
      </c>
      <c r="AA135" s="10" t="s">
        <v>41</v>
      </c>
      <c r="AB135" s="10" t="s">
        <v>41</v>
      </c>
      <c r="AC135" s="10" t="s">
        <v>41</v>
      </c>
      <c r="AD135" s="10" t="s">
        <v>41</v>
      </c>
      <c r="AE135" s="10" t="s">
        <v>41</v>
      </c>
      <c r="AF135" s="10" t="s">
        <v>41</v>
      </c>
    </row>
    <row r="136" spans="1:32">
      <c r="A136" s="1">
        <v>2004</v>
      </c>
      <c r="B136" s="1" t="s">
        <v>54</v>
      </c>
      <c r="C136" s="1" t="s">
        <v>68</v>
      </c>
      <c r="D136" s="10" t="s">
        <v>41</v>
      </c>
      <c r="E136" s="10" t="str">
        <f t="shared" si="26"/>
        <v>.</v>
      </c>
      <c r="F136" s="10" t="str">
        <f t="shared" si="27"/>
        <v>.</v>
      </c>
      <c r="G136" s="10" t="str">
        <f t="shared" si="28"/>
        <v>.</v>
      </c>
      <c r="H136" s="10" t="str">
        <f t="shared" si="29"/>
        <v>.</v>
      </c>
      <c r="I136" s="10" t="str">
        <f t="shared" si="30"/>
        <v>.</v>
      </c>
      <c r="J136" s="10" t="str">
        <f t="shared" si="31"/>
        <v>.</v>
      </c>
      <c r="K136" s="10" t="str">
        <f t="shared" si="32"/>
        <v>.</v>
      </c>
      <c r="L136" s="10" t="str">
        <f t="shared" si="33"/>
        <v>.</v>
      </c>
      <c r="M136" s="10" t="str">
        <f t="shared" si="34"/>
        <v>.</v>
      </c>
      <c r="N136" s="10" t="str">
        <f t="shared" si="35"/>
        <v>.</v>
      </c>
      <c r="O136" s="10" t="str">
        <f t="shared" si="36"/>
        <v>.</v>
      </c>
      <c r="P136" s="10" t="str">
        <f t="shared" si="37"/>
        <v>.</v>
      </c>
      <c r="Q136" s="10" t="str">
        <f t="shared" si="38"/>
        <v>.</v>
      </c>
      <c r="R136" s="10"/>
      <c r="S136" s="10"/>
      <c r="T136" s="10" t="s">
        <v>41</v>
      </c>
      <c r="U136" s="10" t="s">
        <v>41</v>
      </c>
      <c r="V136" s="10" t="s">
        <v>41</v>
      </c>
      <c r="W136" s="10" t="s">
        <v>41</v>
      </c>
      <c r="X136" s="10" t="s">
        <v>41</v>
      </c>
      <c r="Y136" s="10" t="s">
        <v>41</v>
      </c>
      <c r="Z136" s="10" t="s">
        <v>41</v>
      </c>
      <c r="AA136" s="10" t="s">
        <v>41</v>
      </c>
      <c r="AB136" s="10" t="s">
        <v>41</v>
      </c>
      <c r="AC136" s="10" t="s">
        <v>41</v>
      </c>
      <c r="AD136" s="10" t="s">
        <v>41</v>
      </c>
      <c r="AE136" s="10" t="s">
        <v>41</v>
      </c>
      <c r="AF136" s="10" t="s">
        <v>41</v>
      </c>
    </row>
    <row r="137" spans="1:32">
      <c r="A137" s="1">
        <v>2005</v>
      </c>
      <c r="B137" s="1" t="s">
        <v>54</v>
      </c>
      <c r="C137" s="1" t="s">
        <v>68</v>
      </c>
      <c r="D137" s="10">
        <v>1969.9463305785123</v>
      </c>
      <c r="E137" s="10">
        <f t="shared" si="26"/>
        <v>4.4732183122025405E-2</v>
      </c>
      <c r="F137" s="10">
        <f t="shared" si="27"/>
        <v>7.0560297934198048E-3</v>
      </c>
      <c r="G137" s="10">
        <f t="shared" si="28"/>
        <v>2.0396494755367464E-3</v>
      </c>
      <c r="H137" s="10">
        <f t="shared" si="29"/>
        <v>0.47582463818937121</v>
      </c>
      <c r="I137" s="10">
        <f t="shared" si="30"/>
        <v>0.31760205356267918</v>
      </c>
      <c r="J137" s="10">
        <f t="shared" si="31"/>
        <v>0.75564139839426603</v>
      </c>
      <c r="K137" s="10">
        <f t="shared" si="32"/>
        <v>0.63028722190384312</v>
      </c>
      <c r="L137" s="10">
        <f t="shared" si="33"/>
        <v>0.26437623803033</v>
      </c>
      <c r="M137" s="10">
        <f t="shared" si="34"/>
        <v>1.0465452626795984</v>
      </c>
      <c r="N137" s="10">
        <f t="shared" si="35"/>
        <v>6.6483354377242616</v>
      </c>
      <c r="O137" s="10">
        <f t="shared" si="36"/>
        <v>0</v>
      </c>
      <c r="P137" s="10" t="str">
        <f t="shared" si="37"/>
        <v>.</v>
      </c>
      <c r="Q137" s="10" t="str">
        <f t="shared" si="38"/>
        <v>.</v>
      </c>
      <c r="R137" s="10"/>
      <c r="S137" s="10"/>
      <c r="T137" s="10">
        <v>0.88119999999999998</v>
      </c>
      <c r="U137" s="10">
        <v>0.13900000000000001</v>
      </c>
      <c r="V137" s="10">
        <v>4.0180000000000007E-2</v>
      </c>
      <c r="W137" s="10">
        <v>9.3734900000000003</v>
      </c>
      <c r="X137" s="10">
        <v>6.2565900000000001</v>
      </c>
      <c r="Y137" s="10">
        <v>14.885730000000001</v>
      </c>
      <c r="Z137" s="10">
        <v>12.416320000000002</v>
      </c>
      <c r="AA137" s="10">
        <v>5.2080699999999993</v>
      </c>
      <c r="AB137" s="10">
        <v>20.616379999999999</v>
      </c>
      <c r="AC137" s="10">
        <v>130.96863999999997</v>
      </c>
      <c r="AD137" s="10">
        <v>0</v>
      </c>
      <c r="AE137" s="10" t="s">
        <v>41</v>
      </c>
      <c r="AF137" s="10" t="s">
        <v>41</v>
      </c>
    </row>
    <row r="138" spans="1:32">
      <c r="A138" s="1">
        <v>2006</v>
      </c>
      <c r="B138" s="1" t="s">
        <v>54</v>
      </c>
      <c r="C138" s="1" t="s">
        <v>68</v>
      </c>
      <c r="D138" s="10">
        <v>1252.5201818181818</v>
      </c>
      <c r="E138" s="10">
        <f t="shared" si="26"/>
        <v>2.8238267545244413E-2</v>
      </c>
      <c r="F138" s="10">
        <f t="shared" si="27"/>
        <v>5.670966506654729E-3</v>
      </c>
      <c r="G138" s="10">
        <f t="shared" si="28"/>
        <v>1.0251331823940128E-3</v>
      </c>
      <c r="H138" s="10">
        <f t="shared" si="29"/>
        <v>0.51686113277652146</v>
      </c>
      <c r="I138" s="10">
        <f t="shared" si="30"/>
        <v>0.29425952998616178</v>
      </c>
      <c r="J138" s="10">
        <f t="shared" si="31"/>
        <v>0.76584235042628968</v>
      </c>
      <c r="K138" s="10">
        <f t="shared" si="32"/>
        <v>0.58372712121786186</v>
      </c>
      <c r="L138" s="10">
        <f t="shared" si="33"/>
        <v>0.25143866308232959</v>
      </c>
      <c r="M138" s="10">
        <f t="shared" si="34"/>
        <v>1.0252888685081611</v>
      </c>
      <c r="N138" s="10">
        <f t="shared" si="35"/>
        <v>6.5322260820765568</v>
      </c>
      <c r="O138" s="10">
        <f t="shared" si="36"/>
        <v>0</v>
      </c>
      <c r="P138" s="10" t="str">
        <f t="shared" si="37"/>
        <v>.</v>
      </c>
      <c r="Q138" s="10" t="str">
        <f t="shared" si="38"/>
        <v>.</v>
      </c>
      <c r="R138" s="10"/>
      <c r="S138" s="10"/>
      <c r="T138" s="10">
        <v>0.35368999999999995</v>
      </c>
      <c r="U138" s="10">
        <v>7.1029999999999996E-2</v>
      </c>
      <c r="V138" s="10">
        <v>1.2840000000000001E-2</v>
      </c>
      <c r="W138" s="10">
        <v>6.4737900000000002</v>
      </c>
      <c r="X138" s="10">
        <v>3.6856600000000004</v>
      </c>
      <c r="Y138" s="10">
        <v>9.5923300000000005</v>
      </c>
      <c r="Z138" s="10">
        <v>7.311300000000001</v>
      </c>
      <c r="AA138" s="10">
        <v>3.1493200000000003</v>
      </c>
      <c r="AB138" s="10">
        <v>12.841949999999999</v>
      </c>
      <c r="AC138" s="10">
        <v>81.81744999999998</v>
      </c>
      <c r="AD138" s="10">
        <v>0</v>
      </c>
      <c r="AE138" s="10" t="s">
        <v>41</v>
      </c>
      <c r="AF138" s="10" t="s">
        <v>41</v>
      </c>
    </row>
    <row r="139" spans="1:32">
      <c r="A139" s="1">
        <v>2007</v>
      </c>
      <c r="B139" s="1" t="s">
        <v>54</v>
      </c>
      <c r="C139" s="1" t="s">
        <v>68</v>
      </c>
      <c r="D139" s="10">
        <v>1208.1415537190082</v>
      </c>
      <c r="E139" s="10">
        <f t="shared" si="26"/>
        <v>1.3933797697943662E-2</v>
      </c>
      <c r="F139" s="10">
        <f t="shared" si="27"/>
        <v>3.378743150944876E-3</v>
      </c>
      <c r="G139" s="10">
        <f t="shared" si="28"/>
        <v>1.8416716097139512E-3</v>
      </c>
      <c r="H139" s="10">
        <f t="shared" si="29"/>
        <v>0.56010406886260011</v>
      </c>
      <c r="I139" s="10">
        <f t="shared" si="30"/>
        <v>0.32037305463795201</v>
      </c>
      <c r="J139" s="10">
        <f t="shared" si="31"/>
        <v>0.80491064727186201</v>
      </c>
      <c r="K139" s="10">
        <f t="shared" si="32"/>
        <v>0.58961137277931575</v>
      </c>
      <c r="L139" s="10">
        <f t="shared" si="33"/>
        <v>0.24420234457776033</v>
      </c>
      <c r="M139" s="10">
        <f t="shared" si="34"/>
        <v>1.0914606785445371</v>
      </c>
      <c r="N139" s="10">
        <f t="shared" si="35"/>
        <v>6.3913561918555768</v>
      </c>
      <c r="O139" s="10">
        <f t="shared" si="36"/>
        <v>0</v>
      </c>
      <c r="P139" s="10" t="str">
        <f t="shared" si="37"/>
        <v>.</v>
      </c>
      <c r="Q139" s="10" t="str">
        <f t="shared" si="38"/>
        <v>.</v>
      </c>
      <c r="R139" s="10"/>
      <c r="S139" s="10"/>
      <c r="T139" s="10">
        <v>0.16833999999999996</v>
      </c>
      <c r="U139" s="10">
        <v>4.0820000000000002E-2</v>
      </c>
      <c r="V139" s="10">
        <v>2.2249999999999999E-2</v>
      </c>
      <c r="W139" s="10">
        <v>6.7668500000000007</v>
      </c>
      <c r="X139" s="10">
        <v>3.8705600000000002</v>
      </c>
      <c r="Y139" s="10">
        <v>9.7244599999999988</v>
      </c>
      <c r="Z139" s="10">
        <v>7.1233399999999998</v>
      </c>
      <c r="AA139" s="10">
        <v>2.95031</v>
      </c>
      <c r="AB139" s="10">
        <v>13.186390000000001</v>
      </c>
      <c r="AC139" s="10">
        <v>77.216630000000009</v>
      </c>
      <c r="AD139" s="10">
        <v>0</v>
      </c>
      <c r="AE139" s="10" t="s">
        <v>41</v>
      </c>
      <c r="AF139" s="10" t="s">
        <v>41</v>
      </c>
    </row>
    <row r="140" spans="1:32">
      <c r="A140" s="1">
        <v>2008</v>
      </c>
      <c r="B140" s="1" t="s">
        <v>54</v>
      </c>
      <c r="C140" s="1" t="s">
        <v>68</v>
      </c>
      <c r="D140" s="10">
        <v>1515.0795619834712</v>
      </c>
      <c r="E140" s="10">
        <f t="shared" si="26"/>
        <v>1.2107614979628457E-2</v>
      </c>
      <c r="F140" s="10">
        <f t="shared" si="27"/>
        <v>3.6499733339154694E-3</v>
      </c>
      <c r="G140" s="10">
        <f t="shared" si="28"/>
        <v>3.3311781946241182E-3</v>
      </c>
      <c r="H140" s="10">
        <f t="shared" si="29"/>
        <v>0.57262141327035121</v>
      </c>
      <c r="I140" s="10">
        <f t="shared" si="30"/>
        <v>0.31764074447019058</v>
      </c>
      <c r="J140" s="10">
        <f t="shared" si="31"/>
        <v>0.79002055735806831</v>
      </c>
      <c r="K140" s="10">
        <f t="shared" si="32"/>
        <v>0.50821225453795682</v>
      </c>
      <c r="L140" s="10">
        <f t="shared" si="33"/>
        <v>0.2213401912444638</v>
      </c>
      <c r="M140" s="10">
        <f t="shared" si="34"/>
        <v>1.0777889432171053</v>
      </c>
      <c r="N140" s="10">
        <f t="shared" si="35"/>
        <v>6.1147198024845837</v>
      </c>
      <c r="O140" s="10">
        <f t="shared" si="36"/>
        <v>0</v>
      </c>
      <c r="P140" s="10" t="str">
        <f t="shared" si="37"/>
        <v>.</v>
      </c>
      <c r="Q140" s="10" t="str">
        <f t="shared" si="38"/>
        <v>.</v>
      </c>
      <c r="R140" s="10"/>
      <c r="S140" s="10"/>
      <c r="T140" s="10">
        <v>0.18343999999999999</v>
      </c>
      <c r="U140" s="10">
        <v>5.5299999999999995E-2</v>
      </c>
      <c r="V140" s="10">
        <v>5.0470000000000001E-2</v>
      </c>
      <c r="W140" s="10">
        <v>8.6756700000000002</v>
      </c>
      <c r="X140" s="10">
        <v>4.8125100000000005</v>
      </c>
      <c r="Y140" s="10">
        <v>11.969440000000001</v>
      </c>
      <c r="Z140" s="10">
        <v>7.6998199999999999</v>
      </c>
      <c r="AA140" s="10">
        <v>3.3534799999999994</v>
      </c>
      <c r="AB140" s="10">
        <v>16.329360000000001</v>
      </c>
      <c r="AC140" s="10">
        <v>92.642870000000002</v>
      </c>
      <c r="AD140" s="10">
        <v>0</v>
      </c>
      <c r="AE140" s="10" t="s">
        <v>41</v>
      </c>
      <c r="AF140" s="10" t="s">
        <v>41</v>
      </c>
    </row>
    <row r="141" spans="1:32">
      <c r="A141" s="1">
        <v>2009</v>
      </c>
      <c r="B141" s="1" t="s">
        <v>54</v>
      </c>
      <c r="C141" s="1" t="s">
        <v>68</v>
      </c>
      <c r="D141" s="10" t="s">
        <v>41</v>
      </c>
      <c r="E141" s="10" t="str">
        <f t="shared" si="26"/>
        <v>.</v>
      </c>
      <c r="F141" s="10" t="str">
        <f t="shared" si="27"/>
        <v>.</v>
      </c>
      <c r="G141" s="10" t="str">
        <f t="shared" si="28"/>
        <v>.</v>
      </c>
      <c r="H141" s="10" t="str">
        <f t="shared" si="29"/>
        <v>.</v>
      </c>
      <c r="I141" s="10" t="str">
        <f t="shared" si="30"/>
        <v>.</v>
      </c>
      <c r="J141" s="10" t="str">
        <f t="shared" si="31"/>
        <v>.</v>
      </c>
      <c r="K141" s="10" t="str">
        <f t="shared" si="32"/>
        <v>.</v>
      </c>
      <c r="L141" s="10" t="str">
        <f t="shared" si="33"/>
        <v>.</v>
      </c>
      <c r="M141" s="10" t="str">
        <f t="shared" si="34"/>
        <v>.</v>
      </c>
      <c r="N141" s="10" t="str">
        <f t="shared" si="35"/>
        <v>.</v>
      </c>
      <c r="O141" s="10" t="str">
        <f t="shared" si="36"/>
        <v>.</v>
      </c>
      <c r="P141" s="10" t="str">
        <f t="shared" si="37"/>
        <v>.</v>
      </c>
      <c r="Q141" s="10" t="str">
        <f t="shared" si="38"/>
        <v>.</v>
      </c>
      <c r="R141" s="10"/>
      <c r="S141" s="10"/>
      <c r="T141" s="10" t="s">
        <v>41</v>
      </c>
      <c r="U141" s="10" t="s">
        <v>41</v>
      </c>
      <c r="V141" s="10" t="s">
        <v>41</v>
      </c>
      <c r="W141" s="10" t="s">
        <v>41</v>
      </c>
      <c r="X141" s="10" t="s">
        <v>41</v>
      </c>
      <c r="Y141" s="10" t="s">
        <v>41</v>
      </c>
      <c r="Z141" s="10" t="s">
        <v>41</v>
      </c>
      <c r="AA141" s="10" t="s">
        <v>41</v>
      </c>
      <c r="AB141" s="10" t="s">
        <v>41</v>
      </c>
      <c r="AC141" s="10" t="s">
        <v>41</v>
      </c>
      <c r="AD141" s="10" t="s">
        <v>41</v>
      </c>
      <c r="AE141" s="10" t="s">
        <v>41</v>
      </c>
      <c r="AF141" s="10" t="s">
        <v>41</v>
      </c>
    </row>
    <row r="142" spans="1:32">
      <c r="A142" s="1">
        <v>2000</v>
      </c>
      <c r="B142" s="1" t="s">
        <v>54</v>
      </c>
      <c r="C142" s="1" t="s">
        <v>69</v>
      </c>
      <c r="D142" s="10">
        <v>872.73245454545452</v>
      </c>
      <c r="E142" s="10">
        <f t="shared" si="26"/>
        <v>9.8450561283125723E-2</v>
      </c>
      <c r="F142" s="10">
        <f t="shared" si="27"/>
        <v>4.2865370486862729E-3</v>
      </c>
      <c r="G142" s="10">
        <f t="shared" si="28"/>
        <v>7.4008935571945053E-3</v>
      </c>
      <c r="H142" s="10">
        <f t="shared" si="29"/>
        <v>0.44400778037047073</v>
      </c>
      <c r="I142" s="10">
        <f t="shared" si="30"/>
        <v>0.30014353039778824</v>
      </c>
      <c r="J142" s="10">
        <f t="shared" si="31"/>
        <v>0.57963010011294713</v>
      </c>
      <c r="K142" s="10">
        <f t="shared" si="32"/>
        <v>0.56417060857034496</v>
      </c>
      <c r="L142" s="10">
        <f t="shared" si="33"/>
        <v>0.22149285155286055</v>
      </c>
      <c r="M142" s="10">
        <f t="shared" si="34"/>
        <v>1.1484562018746345</v>
      </c>
      <c r="N142" s="10">
        <f t="shared" si="35"/>
        <v>5.163163093719132</v>
      </c>
      <c r="O142" s="10">
        <f t="shared" si="36"/>
        <v>0</v>
      </c>
      <c r="P142" s="10" t="str">
        <f t="shared" si="37"/>
        <v>.</v>
      </c>
      <c r="Q142" s="10" t="str">
        <f t="shared" si="38"/>
        <v>.</v>
      </c>
      <c r="R142" s="10"/>
      <c r="S142" s="10"/>
      <c r="T142" s="10">
        <v>0.85921000000000003</v>
      </c>
      <c r="U142" s="10">
        <v>3.7409999999999999E-2</v>
      </c>
      <c r="V142" s="10">
        <v>6.4590000000000009E-2</v>
      </c>
      <c r="W142" s="10">
        <v>3.875</v>
      </c>
      <c r="X142" s="10">
        <v>2.6194500000000001</v>
      </c>
      <c r="Y142" s="10">
        <v>5.0586199999999986</v>
      </c>
      <c r="Z142" s="10">
        <v>4.9237000000000002</v>
      </c>
      <c r="AA142" s="10">
        <v>1.9330399999999999</v>
      </c>
      <c r="AB142" s="10">
        <v>10.022949999999998</v>
      </c>
      <c r="AC142" s="10">
        <v>45.060600000000001</v>
      </c>
      <c r="AD142" s="10">
        <v>0</v>
      </c>
      <c r="AE142" s="10" t="s">
        <v>41</v>
      </c>
      <c r="AF142" s="10" t="s">
        <v>41</v>
      </c>
    </row>
    <row r="143" spans="1:32">
      <c r="A143" s="1">
        <v>2001</v>
      </c>
      <c r="B143" s="1" t="s">
        <v>54</v>
      </c>
      <c r="C143" s="1" t="s">
        <v>69</v>
      </c>
      <c r="D143" s="10">
        <v>1170.2052892561983</v>
      </c>
      <c r="E143" s="10">
        <f t="shared" si="26"/>
        <v>9.3829690403972363E-2</v>
      </c>
      <c r="F143" s="10">
        <f t="shared" si="27"/>
        <v>6.8346982135789706E-3</v>
      </c>
      <c r="G143" s="10">
        <f t="shared" si="28"/>
        <v>4.3881189455773958E-3</v>
      </c>
      <c r="H143" s="10">
        <f t="shared" si="29"/>
        <v>0.46082854431701048</v>
      </c>
      <c r="I143" s="10">
        <f t="shared" si="30"/>
        <v>0.31395089679821669</v>
      </c>
      <c r="J143" s="10">
        <f t="shared" si="31"/>
        <v>0.63000142519317792</v>
      </c>
      <c r="K143" s="10">
        <f t="shared" si="32"/>
        <v>0.59889748100990137</v>
      </c>
      <c r="L143" s="10">
        <f t="shared" si="33"/>
        <v>0.23849490560531728</v>
      </c>
      <c r="M143" s="10">
        <f t="shared" si="34"/>
        <v>1.1260135397589348</v>
      </c>
      <c r="N143" s="10">
        <f t="shared" si="35"/>
        <v>5.0630654761148071</v>
      </c>
      <c r="O143" s="10">
        <f t="shared" si="36"/>
        <v>0</v>
      </c>
      <c r="P143" s="10" t="str">
        <f t="shared" si="37"/>
        <v>.</v>
      </c>
      <c r="Q143" s="10" t="str">
        <f t="shared" si="38"/>
        <v>.</v>
      </c>
      <c r="R143" s="10"/>
      <c r="S143" s="10"/>
      <c r="T143" s="10">
        <v>1.0980000000000001</v>
      </c>
      <c r="U143" s="10">
        <v>7.9980000000000009E-2</v>
      </c>
      <c r="V143" s="10">
        <v>5.1350000000000007E-2</v>
      </c>
      <c r="W143" s="10">
        <v>5.3926400000000001</v>
      </c>
      <c r="X143" s="10">
        <v>3.67387</v>
      </c>
      <c r="Y143" s="10">
        <v>7.3723099999999997</v>
      </c>
      <c r="Z143" s="10">
        <v>7.0083300000000008</v>
      </c>
      <c r="AA143" s="10">
        <v>2.79088</v>
      </c>
      <c r="AB143" s="10">
        <v>13.176670000000001</v>
      </c>
      <c r="AC143" s="10">
        <v>59.248259999999995</v>
      </c>
      <c r="AD143" s="10">
        <v>0</v>
      </c>
      <c r="AE143" s="10" t="s">
        <v>41</v>
      </c>
      <c r="AF143" s="10" t="s">
        <v>41</v>
      </c>
    </row>
    <row r="144" spans="1:32">
      <c r="A144" s="1">
        <v>2002</v>
      </c>
      <c r="B144" s="1" t="s">
        <v>54</v>
      </c>
      <c r="C144" s="1" t="s">
        <v>69</v>
      </c>
      <c r="D144" s="10">
        <v>1640.1388760330578</v>
      </c>
      <c r="E144" s="10">
        <f t="shared" si="26"/>
        <v>8.3142959411963507E-2</v>
      </c>
      <c r="F144" s="10">
        <f t="shared" si="27"/>
        <v>5.2556525096514196E-3</v>
      </c>
      <c r="G144" s="10">
        <f t="shared" si="28"/>
        <v>2.8845118356335118E-3</v>
      </c>
      <c r="H144" s="10">
        <f t="shared" si="29"/>
        <v>0.4235610838517786</v>
      </c>
      <c r="I144" s="10">
        <f t="shared" si="30"/>
        <v>0.30526073573169099</v>
      </c>
      <c r="J144" s="10">
        <f t="shared" si="31"/>
        <v>0.59649034255333466</v>
      </c>
      <c r="K144" s="10">
        <f t="shared" si="32"/>
        <v>0.57360081743531455</v>
      </c>
      <c r="L144" s="10">
        <f t="shared" si="33"/>
        <v>0.2407704650932502</v>
      </c>
      <c r="M144" s="10">
        <f t="shared" si="34"/>
        <v>1.1479832759979347</v>
      </c>
      <c r="N144" s="10">
        <f t="shared" si="35"/>
        <v>5.1872607401255939</v>
      </c>
      <c r="O144" s="10">
        <f t="shared" si="36"/>
        <v>0</v>
      </c>
      <c r="P144" s="10" t="str">
        <f t="shared" si="37"/>
        <v>.</v>
      </c>
      <c r="Q144" s="10" t="str">
        <f t="shared" si="38"/>
        <v>.</v>
      </c>
      <c r="R144" s="10"/>
      <c r="S144" s="10"/>
      <c r="T144" s="10">
        <v>1.3636599999999999</v>
      </c>
      <c r="U144" s="10">
        <v>8.6199999999999999E-2</v>
      </c>
      <c r="V144" s="10">
        <v>4.7310000000000005E-2</v>
      </c>
      <c r="W144" s="10">
        <v>6.9469899999999996</v>
      </c>
      <c r="X144" s="10">
        <v>5.0066999999999995</v>
      </c>
      <c r="Y144" s="10">
        <v>9.7832699999999999</v>
      </c>
      <c r="Z144" s="10">
        <v>9.4078499999999998</v>
      </c>
      <c r="AA144" s="10">
        <v>3.9489699999999996</v>
      </c>
      <c r="AB144" s="10">
        <v>18.828520000000001</v>
      </c>
      <c r="AC144" s="10">
        <v>85.078279999999992</v>
      </c>
      <c r="AD144" s="10">
        <v>0</v>
      </c>
      <c r="AE144" s="10" t="s">
        <v>41</v>
      </c>
      <c r="AF144" s="10" t="s">
        <v>41</v>
      </c>
    </row>
    <row r="145" spans="1:44">
      <c r="A145" s="1">
        <v>2003</v>
      </c>
      <c r="B145" s="1" t="s">
        <v>54</v>
      </c>
      <c r="C145" s="1" t="s">
        <v>69</v>
      </c>
      <c r="D145" s="10">
        <v>1489.0739504132232</v>
      </c>
      <c r="E145" s="10">
        <f t="shared" si="26"/>
        <v>9.8753322465410687E-2</v>
      </c>
      <c r="F145" s="10">
        <f t="shared" si="27"/>
        <v>3.8251961888255059E-3</v>
      </c>
      <c r="G145" s="10">
        <f t="shared" si="28"/>
        <v>3.0186546469049588E-3</v>
      </c>
      <c r="H145" s="10">
        <f t="shared" si="29"/>
        <v>0.41361746999138865</v>
      </c>
      <c r="I145" s="10">
        <f t="shared" si="30"/>
        <v>0.3084971030972114</v>
      </c>
      <c r="J145" s="10">
        <f t="shared" si="31"/>
        <v>0.62229280133659848</v>
      </c>
      <c r="K145" s="10">
        <f t="shared" si="32"/>
        <v>0.61721850667319167</v>
      </c>
      <c r="L145" s="10">
        <f t="shared" si="33"/>
        <v>0.24225190421194051</v>
      </c>
      <c r="M145" s="10">
        <f t="shared" si="34"/>
        <v>1.1460189734206541</v>
      </c>
      <c r="N145" s="10">
        <f t="shared" si="35"/>
        <v>5.3232802828901127</v>
      </c>
      <c r="O145" s="10">
        <f t="shared" si="36"/>
        <v>0</v>
      </c>
      <c r="P145" s="10" t="str">
        <f t="shared" si="37"/>
        <v>.</v>
      </c>
      <c r="Q145" s="10" t="str">
        <f t="shared" si="38"/>
        <v>.</v>
      </c>
      <c r="R145" s="10"/>
      <c r="S145" s="10"/>
      <c r="T145" s="10">
        <v>1.47051</v>
      </c>
      <c r="U145" s="10">
        <v>5.6960000000000011E-2</v>
      </c>
      <c r="V145" s="10">
        <v>4.4949999999999997E-2</v>
      </c>
      <c r="W145" s="10">
        <v>6.1590699999999989</v>
      </c>
      <c r="X145" s="10">
        <v>4.59375</v>
      </c>
      <c r="Y145" s="10">
        <v>9.2663999999999991</v>
      </c>
      <c r="Z145" s="10">
        <v>9.1908399999999997</v>
      </c>
      <c r="AA145" s="10">
        <v>3.60731</v>
      </c>
      <c r="AB145" s="10">
        <v>17.065069999999999</v>
      </c>
      <c r="AC145" s="10">
        <v>79.267579999999995</v>
      </c>
      <c r="AD145" s="10">
        <v>0</v>
      </c>
      <c r="AE145" s="10" t="s">
        <v>41</v>
      </c>
      <c r="AF145" s="10" t="s">
        <v>41</v>
      </c>
    </row>
    <row r="146" spans="1:44">
      <c r="A146" s="1">
        <v>2004</v>
      </c>
      <c r="B146" s="1" t="s">
        <v>54</v>
      </c>
      <c r="C146" s="1" t="s">
        <v>69</v>
      </c>
      <c r="D146" s="10">
        <v>1906.420090909091</v>
      </c>
      <c r="E146" s="10">
        <f t="shared" si="26"/>
        <v>0.1140871317067816</v>
      </c>
      <c r="F146" s="10">
        <f t="shared" si="27"/>
        <v>6.6470134575413861E-3</v>
      </c>
      <c r="G146" s="10">
        <f t="shared" si="28"/>
        <v>2.556624336494374E-3</v>
      </c>
      <c r="H146" s="10">
        <f t="shared" si="29"/>
        <v>0.40656201835892225</v>
      </c>
      <c r="I146" s="10">
        <f t="shared" si="30"/>
        <v>0.33571929033479747</v>
      </c>
      <c r="J146" s="10">
        <f t="shared" si="31"/>
        <v>0.63851719031114995</v>
      </c>
      <c r="K146" s="10">
        <f t="shared" si="32"/>
        <v>0.65981837161617685</v>
      </c>
      <c r="L146" s="10">
        <f t="shared" si="33"/>
        <v>0.24720574559999914</v>
      </c>
      <c r="M146" s="10">
        <f t="shared" si="34"/>
        <v>1.0707797351351682</v>
      </c>
      <c r="N146" s="10">
        <f t="shared" si="35"/>
        <v>6.0134264502705941</v>
      </c>
      <c r="O146" s="10">
        <f t="shared" si="36"/>
        <v>0</v>
      </c>
      <c r="P146" s="10" t="str">
        <f t="shared" si="37"/>
        <v>.</v>
      </c>
      <c r="Q146" s="10" t="str">
        <f t="shared" si="38"/>
        <v>.</v>
      </c>
      <c r="R146" s="10"/>
      <c r="S146" s="10"/>
      <c r="T146" s="10">
        <v>2.1749800000000001</v>
      </c>
      <c r="U146" s="10">
        <v>0.12672</v>
      </c>
      <c r="V146" s="10">
        <v>4.8739999999999992E-2</v>
      </c>
      <c r="W146" s="10">
        <v>7.7507800000000007</v>
      </c>
      <c r="X146" s="10">
        <v>6.40022</v>
      </c>
      <c r="Y146" s="10">
        <v>12.17282</v>
      </c>
      <c r="Z146" s="10">
        <v>12.578910000000002</v>
      </c>
      <c r="AA146" s="10">
        <v>4.7127799999999995</v>
      </c>
      <c r="AB146" s="10">
        <v>20.413559999999997</v>
      </c>
      <c r="AC146" s="10">
        <v>114.64116999999999</v>
      </c>
      <c r="AD146" s="10">
        <v>0</v>
      </c>
      <c r="AE146" s="10" t="s">
        <v>41</v>
      </c>
      <c r="AF146" s="10" t="s">
        <v>41</v>
      </c>
    </row>
    <row r="147" spans="1:44">
      <c r="A147" s="1">
        <v>2005</v>
      </c>
      <c r="B147" s="1" t="s">
        <v>54</v>
      </c>
      <c r="C147" s="1" t="s">
        <v>69</v>
      </c>
      <c r="D147" s="10">
        <v>1809.58626446281</v>
      </c>
      <c r="E147" s="10">
        <f t="shared" si="26"/>
        <v>0.1518949416216952</v>
      </c>
      <c r="F147" s="10">
        <f t="shared" si="27"/>
        <v>8.800354154283695E-3</v>
      </c>
      <c r="G147" s="10">
        <f t="shared" si="28"/>
        <v>3.6826097384079458E-3</v>
      </c>
      <c r="H147" s="10">
        <f t="shared" si="29"/>
        <v>0.41502083362847864</v>
      </c>
      <c r="I147" s="10">
        <f t="shared" si="30"/>
        <v>0.36006407254280459</v>
      </c>
      <c r="J147" s="10">
        <f t="shared" si="31"/>
        <v>0.62002902101662072</v>
      </c>
      <c r="K147" s="10">
        <f t="shared" si="32"/>
        <v>0.66628324036153119</v>
      </c>
      <c r="L147" s="10">
        <f t="shared" si="33"/>
        <v>0.25716044000706639</v>
      </c>
      <c r="M147" s="10">
        <f t="shared" si="34"/>
        <v>1.1539295147224604</v>
      </c>
      <c r="N147" s="10">
        <f t="shared" si="35"/>
        <v>5.5488274845967469</v>
      </c>
      <c r="O147" s="10">
        <f t="shared" si="36"/>
        <v>0</v>
      </c>
      <c r="P147" s="10" t="str">
        <f t="shared" si="37"/>
        <v>.</v>
      </c>
      <c r="Q147" s="10" t="str">
        <f t="shared" si="38"/>
        <v>.</v>
      </c>
      <c r="R147" s="10"/>
      <c r="S147" s="10"/>
      <c r="T147" s="10">
        <v>2.7486700000000002</v>
      </c>
      <c r="U147" s="10">
        <v>0.15925000000000003</v>
      </c>
      <c r="V147" s="10">
        <v>6.6640000000000005E-2</v>
      </c>
      <c r="W147" s="10">
        <v>7.5101600000000008</v>
      </c>
      <c r="X147" s="10">
        <v>6.5156700000000001</v>
      </c>
      <c r="Y147" s="10">
        <v>11.219959999999999</v>
      </c>
      <c r="Z147" s="10">
        <v>12.05697</v>
      </c>
      <c r="AA147" s="10">
        <v>4.6535399999999987</v>
      </c>
      <c r="AB147" s="10">
        <v>20.881350000000001</v>
      </c>
      <c r="AC147" s="10">
        <v>100.41081999999999</v>
      </c>
      <c r="AD147" s="10">
        <v>0</v>
      </c>
      <c r="AE147" s="10" t="s">
        <v>41</v>
      </c>
      <c r="AF147" s="10" t="s">
        <v>41</v>
      </c>
    </row>
    <row r="148" spans="1:44">
      <c r="A148" s="1">
        <v>2006</v>
      </c>
      <c r="B148" s="1" t="s">
        <v>54</v>
      </c>
      <c r="C148" s="1" t="s">
        <v>69</v>
      </c>
      <c r="D148" s="10">
        <v>1131.0976859504133</v>
      </c>
      <c r="E148" s="10">
        <f t="shared" si="26"/>
        <v>0.11423504937279531</v>
      </c>
      <c r="F148" s="10">
        <f t="shared" si="27"/>
        <v>8.0983279461872854E-3</v>
      </c>
      <c r="G148" s="10">
        <f t="shared" si="28"/>
        <v>1.1289917890044937E-3</v>
      </c>
      <c r="H148" s="10">
        <f t="shared" si="29"/>
        <v>0.48444356911541053</v>
      </c>
      <c r="I148" s="10">
        <f t="shared" si="30"/>
        <v>0.32251237406915917</v>
      </c>
      <c r="J148" s="10">
        <f t="shared" si="31"/>
        <v>0.62085530606486117</v>
      </c>
      <c r="K148" s="10">
        <f t="shared" si="32"/>
        <v>0.65271373920250952</v>
      </c>
      <c r="L148" s="10">
        <f t="shared" si="33"/>
        <v>0.24033025916023062</v>
      </c>
      <c r="M148" s="10">
        <f t="shared" si="34"/>
        <v>1.110284297810026</v>
      </c>
      <c r="N148" s="10">
        <f t="shared" si="35"/>
        <v>5.2994865734901557</v>
      </c>
      <c r="O148" s="10">
        <f t="shared" si="36"/>
        <v>0</v>
      </c>
      <c r="P148" s="10" t="str">
        <f t="shared" si="37"/>
        <v>.</v>
      </c>
      <c r="Q148" s="10" t="str">
        <f t="shared" si="38"/>
        <v>.</v>
      </c>
      <c r="R148" s="10"/>
      <c r="S148" s="10"/>
      <c r="T148" s="10">
        <v>1.2921099999999999</v>
      </c>
      <c r="U148" s="10">
        <v>9.1600000000000015E-2</v>
      </c>
      <c r="V148" s="10">
        <v>1.277E-2</v>
      </c>
      <c r="W148" s="10">
        <v>5.4795299999999996</v>
      </c>
      <c r="X148" s="10">
        <v>3.6479300000000001</v>
      </c>
      <c r="Y148" s="10">
        <v>7.0224800000000007</v>
      </c>
      <c r="Z148" s="10">
        <v>7.3828300000000002</v>
      </c>
      <c r="AA148" s="10">
        <v>2.7183699999999997</v>
      </c>
      <c r="AB148" s="10">
        <v>12.558399999999999</v>
      </c>
      <c r="AC148" s="10">
        <v>59.942369999999997</v>
      </c>
      <c r="AD148" s="10">
        <v>0</v>
      </c>
      <c r="AE148" s="10" t="s">
        <v>41</v>
      </c>
      <c r="AF148" s="10" t="s">
        <v>41</v>
      </c>
    </row>
    <row r="149" spans="1:44">
      <c r="A149" s="1">
        <v>2007</v>
      </c>
      <c r="B149" s="1" t="s">
        <v>54</v>
      </c>
      <c r="C149" s="1" t="s">
        <v>69</v>
      </c>
      <c r="D149" s="10">
        <v>1104.3080330578514</v>
      </c>
      <c r="E149" s="10">
        <f t="shared" si="26"/>
        <v>9.1337739996966941E-2</v>
      </c>
      <c r="F149" s="10">
        <f t="shared" si="27"/>
        <v>4.9524225454162709E-3</v>
      </c>
      <c r="G149" s="10">
        <f t="shared" si="28"/>
        <v>1.6571463262226689E-3</v>
      </c>
      <c r="H149" s="10">
        <f t="shared" si="29"/>
        <v>0.50056866694099422</v>
      </c>
      <c r="I149" s="10">
        <f t="shared" si="30"/>
        <v>0.35854398242818702</v>
      </c>
      <c r="J149" s="10">
        <f t="shared" si="31"/>
        <v>0.63840249178289499</v>
      </c>
      <c r="K149" s="10">
        <f t="shared" si="32"/>
        <v>0.62153219885528388</v>
      </c>
      <c r="L149" s="10">
        <f t="shared" si="33"/>
        <v>0.23533741693463295</v>
      </c>
      <c r="M149" s="10">
        <f t="shared" si="34"/>
        <v>1.1850932537148724</v>
      </c>
      <c r="N149" s="10">
        <f t="shared" si="35"/>
        <v>5.2063625617933029</v>
      </c>
      <c r="O149" s="10">
        <f t="shared" si="36"/>
        <v>0</v>
      </c>
      <c r="P149" s="10" t="str">
        <f t="shared" si="37"/>
        <v>.</v>
      </c>
      <c r="Q149" s="10" t="str">
        <f t="shared" si="38"/>
        <v>.</v>
      </c>
      <c r="R149" s="10"/>
      <c r="S149" s="10"/>
      <c r="T149" s="10">
        <v>1.00865</v>
      </c>
      <c r="U149" s="10">
        <v>5.4689999999999996E-2</v>
      </c>
      <c r="V149" s="10">
        <v>1.83E-2</v>
      </c>
      <c r="W149" s="10">
        <v>5.5278200000000002</v>
      </c>
      <c r="X149" s="10">
        <v>3.9594300000000002</v>
      </c>
      <c r="Y149" s="10">
        <v>7.0499299999999998</v>
      </c>
      <c r="Z149" s="10">
        <v>6.8636299999999997</v>
      </c>
      <c r="AA149" s="10">
        <v>2.5988500000000001</v>
      </c>
      <c r="AB149" s="10">
        <v>13.08708</v>
      </c>
      <c r="AC149" s="10">
        <v>57.494279999999989</v>
      </c>
      <c r="AD149" s="10">
        <v>0</v>
      </c>
      <c r="AE149" s="10" t="s">
        <v>41</v>
      </c>
      <c r="AF149" s="10" t="s">
        <v>41</v>
      </c>
    </row>
    <row r="150" spans="1:44">
      <c r="A150" s="1">
        <v>2008</v>
      </c>
      <c r="B150" s="1" t="s">
        <v>54</v>
      </c>
      <c r="C150" s="1" t="s">
        <v>69</v>
      </c>
      <c r="D150" s="10">
        <v>1394.5544628099174</v>
      </c>
      <c r="E150" s="10">
        <f t="shared" si="26"/>
        <v>7.4613077348261767E-2</v>
      </c>
      <c r="F150" s="10">
        <f t="shared" si="27"/>
        <v>4.4164643004261737E-3</v>
      </c>
      <c r="G150" s="10">
        <f t="shared" si="28"/>
        <v>3.0870074384371938E-3</v>
      </c>
      <c r="H150" s="10">
        <f t="shared" si="29"/>
        <v>0.51332882228033494</v>
      </c>
      <c r="I150" s="10">
        <f t="shared" si="30"/>
        <v>0.35171089626124846</v>
      </c>
      <c r="J150" s="10">
        <f t="shared" si="31"/>
        <v>0.62980114683388611</v>
      </c>
      <c r="K150" s="10">
        <f t="shared" si="32"/>
        <v>0.5233764757594016</v>
      </c>
      <c r="L150" s="10">
        <f t="shared" si="33"/>
        <v>0.21569541242147958</v>
      </c>
      <c r="M150" s="10">
        <f t="shared" si="34"/>
        <v>1.140202152303271</v>
      </c>
      <c r="N150" s="10">
        <f t="shared" si="35"/>
        <v>4.9407995053249918</v>
      </c>
      <c r="O150" s="10">
        <f t="shared" si="36"/>
        <v>0</v>
      </c>
      <c r="P150" s="10" t="str">
        <f t="shared" si="37"/>
        <v>.</v>
      </c>
      <c r="Q150" s="10" t="str">
        <f t="shared" si="38"/>
        <v>.</v>
      </c>
      <c r="R150" s="10"/>
      <c r="S150" s="10"/>
      <c r="T150" s="10">
        <v>1.0405199999999999</v>
      </c>
      <c r="U150" s="10">
        <v>6.1589999999999999E-2</v>
      </c>
      <c r="V150" s="10">
        <v>4.3049999999999998E-2</v>
      </c>
      <c r="W150" s="10">
        <v>7.1586500000000006</v>
      </c>
      <c r="X150" s="10">
        <v>4.9047999999999998</v>
      </c>
      <c r="Y150" s="10">
        <v>8.782919999999999</v>
      </c>
      <c r="Z150" s="10">
        <v>7.2987700000000002</v>
      </c>
      <c r="AA150" s="10">
        <v>3.0079900000000004</v>
      </c>
      <c r="AB150" s="10">
        <v>15.900739999999999</v>
      </c>
      <c r="AC150" s="10">
        <v>68.902139999999989</v>
      </c>
      <c r="AD150" s="10">
        <v>0</v>
      </c>
      <c r="AE150" s="10" t="s">
        <v>41</v>
      </c>
      <c r="AF150" s="10" t="s">
        <v>41</v>
      </c>
    </row>
    <row r="151" spans="1:44">
      <c r="A151" s="1">
        <v>2009</v>
      </c>
      <c r="B151" s="1" t="s">
        <v>54</v>
      </c>
      <c r="C151" s="1" t="s">
        <v>69</v>
      </c>
      <c r="D151" s="10">
        <v>1867.5486446280993</v>
      </c>
      <c r="E151" s="10">
        <f t="shared" si="26"/>
        <v>7.553966554273786E-2</v>
      </c>
      <c r="F151" s="10">
        <f t="shared" si="27"/>
        <v>4.8855487787398122E-3</v>
      </c>
      <c r="G151" s="10">
        <f t="shared" si="28"/>
        <v>3.1961684195854815E-3</v>
      </c>
      <c r="H151" s="10">
        <f t="shared" si="29"/>
        <v>0.45308378040589264</v>
      </c>
      <c r="I151" s="10">
        <f t="shared" si="30"/>
        <v>0.3395766968770384</v>
      </c>
      <c r="J151" s="10">
        <f t="shared" si="31"/>
        <v>0.62344989157262964</v>
      </c>
      <c r="K151" s="10">
        <f t="shared" si="32"/>
        <v>0.53844166409932881</v>
      </c>
      <c r="L151" s="10">
        <f t="shared" si="33"/>
        <v>0.22831212521637392</v>
      </c>
      <c r="M151" s="10">
        <f t="shared" si="34"/>
        <v>1.1008564654600519</v>
      </c>
      <c r="N151" s="10">
        <f t="shared" si="35"/>
        <v>5.2403705939070191</v>
      </c>
      <c r="O151" s="10">
        <f t="shared" si="36"/>
        <v>0</v>
      </c>
      <c r="P151" s="10" t="str">
        <f t="shared" si="37"/>
        <v>.</v>
      </c>
      <c r="Q151" s="10" t="str">
        <f t="shared" si="38"/>
        <v>.</v>
      </c>
      <c r="R151" s="10"/>
      <c r="S151" s="10"/>
      <c r="T151" s="10">
        <v>1.4107400000000001</v>
      </c>
      <c r="U151" s="10">
        <v>9.1240000000000016E-2</v>
      </c>
      <c r="V151" s="10">
        <v>5.969E-2</v>
      </c>
      <c r="W151" s="10">
        <v>8.4615600000000022</v>
      </c>
      <c r="X151" s="10">
        <v>6.3417599999999998</v>
      </c>
      <c r="Y151" s="10">
        <v>11.643229999999999</v>
      </c>
      <c r="Z151" s="10">
        <v>10.05566</v>
      </c>
      <c r="AA151" s="10">
        <v>4.2638400000000001</v>
      </c>
      <c r="AB151" s="10">
        <v>20.55903</v>
      </c>
      <c r="AC151" s="10">
        <v>97.866470000000007</v>
      </c>
      <c r="AD151" s="10">
        <v>0</v>
      </c>
      <c r="AE151" s="10" t="s">
        <v>41</v>
      </c>
      <c r="AF151" s="10" t="s">
        <v>41</v>
      </c>
    </row>
    <row r="152" spans="1:44">
      <c r="A152" s="1">
        <v>2000</v>
      </c>
      <c r="B152" s="1" t="s">
        <v>70</v>
      </c>
      <c r="C152" s="1" t="s">
        <v>71</v>
      </c>
      <c r="D152" s="10">
        <v>630.51600000000008</v>
      </c>
      <c r="E152" s="10">
        <v>0.27017281199999998</v>
      </c>
      <c r="F152" s="10">
        <v>4.6589400000000003E-3</v>
      </c>
      <c r="G152" s="10">
        <v>2.3999999999999998E-3</v>
      </c>
      <c r="H152" s="10">
        <v>0.377</v>
      </c>
      <c r="I152" s="10">
        <v>0.19400000000000001</v>
      </c>
      <c r="J152" s="10">
        <v>0.77100000000000002</v>
      </c>
      <c r="K152" s="10">
        <v>1.728</v>
      </c>
      <c r="L152" s="10">
        <v>0.20899999999999999</v>
      </c>
      <c r="M152" s="10">
        <v>1.652642270141</v>
      </c>
      <c r="N152" s="10">
        <v>7.9245674937000006</v>
      </c>
      <c r="O152" s="10" t="s">
        <v>41</v>
      </c>
      <c r="P152" s="10">
        <v>3.5481338923357504E-6</v>
      </c>
      <c r="Q152" s="10" t="s">
        <v>41</v>
      </c>
      <c r="R152" s="10"/>
      <c r="S152" s="10"/>
      <c r="T152" s="10">
        <f>IF(E152=".",".",($D152*E152)/100)</f>
        <v>1.70348280730992</v>
      </c>
      <c r="U152" s="10">
        <f t="shared" ref="U152:AF152" si="39">IF(F152=".",".",($D152*F152)/100)</f>
        <v>2.9375362130400005E-2</v>
      </c>
      <c r="V152" s="10">
        <f t="shared" si="39"/>
        <v>1.5132384E-2</v>
      </c>
      <c r="W152" s="10">
        <f t="shared" si="39"/>
        <v>2.3770453200000001</v>
      </c>
      <c r="X152" s="10">
        <f t="shared" si="39"/>
        <v>1.2232010400000002</v>
      </c>
      <c r="Y152" s="10">
        <f t="shared" si="39"/>
        <v>4.8612783600000009</v>
      </c>
      <c r="Z152" s="10">
        <f t="shared" si="39"/>
        <v>10.895316480000002</v>
      </c>
      <c r="AA152" s="10">
        <f t="shared" si="39"/>
        <v>1.3177784400000001</v>
      </c>
      <c r="AB152" s="10">
        <f t="shared" si="39"/>
        <v>10.420173936002229</v>
      </c>
      <c r="AC152" s="10">
        <f t="shared" si="39"/>
        <v>49.965665978577498</v>
      </c>
      <c r="AD152" s="10" t="str">
        <f t="shared" si="39"/>
        <v>.</v>
      </c>
      <c r="AE152" s="10">
        <f t="shared" si="39"/>
        <v>2.2371551892599681E-5</v>
      </c>
      <c r="AF152" s="10" t="str">
        <f t="shared" si="39"/>
        <v>.</v>
      </c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</row>
    <row r="153" spans="1:44">
      <c r="A153" s="1">
        <v>2001</v>
      </c>
      <c r="B153" s="1" t="s">
        <v>70</v>
      </c>
      <c r="C153" s="1" t="s">
        <v>71</v>
      </c>
      <c r="D153" s="10">
        <v>695.49699999999996</v>
      </c>
      <c r="E153" s="10">
        <v>0.102783135</v>
      </c>
      <c r="F153" s="10">
        <v>4.6589400000000003E-3</v>
      </c>
      <c r="G153" s="10">
        <v>1.8E-3</v>
      </c>
      <c r="H153" s="10">
        <v>0.51300000000000001</v>
      </c>
      <c r="I153" s="10">
        <v>0.153</v>
      </c>
      <c r="J153" s="10">
        <v>0.78600000000000003</v>
      </c>
      <c r="K153" s="10">
        <v>1.385</v>
      </c>
      <c r="L153" s="10">
        <v>0.19600000000000001</v>
      </c>
      <c r="M153" s="10">
        <v>1.654645068287</v>
      </c>
      <c r="N153" s="10">
        <v>7.9365819990600004</v>
      </c>
      <c r="O153" s="10" t="s">
        <v>41</v>
      </c>
      <c r="P153" s="10">
        <v>5.8884365535558799E-6</v>
      </c>
      <c r="Q153" s="10" t="s">
        <v>41</v>
      </c>
      <c r="R153" s="10"/>
      <c r="S153" s="10"/>
      <c r="T153" s="10">
        <f t="shared" ref="T153:T216" si="40">IF(E153=".",".",($D153*E153)/100)</f>
        <v>0.71485362043094991</v>
      </c>
      <c r="U153" s="10">
        <f t="shared" ref="U153:U216" si="41">IF(F153=".",".",($D153*F153)/100)</f>
        <v>3.2402787931800001E-2</v>
      </c>
      <c r="V153" s="10">
        <f t="shared" ref="V153:V216" si="42">IF(G153=".",".",($D153*G153)/100)</f>
        <v>1.2518946E-2</v>
      </c>
      <c r="W153" s="10">
        <f t="shared" ref="W153:W216" si="43">IF(H153=".",".",($D153*H153)/100)</f>
        <v>3.56789961</v>
      </c>
      <c r="X153" s="10">
        <f t="shared" ref="X153:X216" si="44">IF(I153=".",".",($D153*I153)/100)</f>
        <v>1.0641104100000001</v>
      </c>
      <c r="Y153" s="10">
        <f t="shared" ref="Y153:Y216" si="45">IF(J153=".",".",($D153*J153)/100)</f>
        <v>5.4666064199999997</v>
      </c>
      <c r="Z153" s="10">
        <f t="shared" ref="Z153:Z216" si="46">IF(K153=".",".",($D153*K153)/100)</f>
        <v>9.6326334500000002</v>
      </c>
      <c r="AA153" s="10">
        <f t="shared" ref="AA153:AA216" si="47">IF(L153=".",".",($D153*L153)/100)</f>
        <v>1.3631741199999998</v>
      </c>
      <c r="AB153" s="10">
        <f t="shared" ref="AB153:AB216" si="48">IF(M153=".",".",($D153*M153)/100)</f>
        <v>11.508006810584035</v>
      </c>
      <c r="AC153" s="10">
        <f t="shared" ref="AC153:AC216" si="49">IF(N153=".",".",($D153*N153)/100)</f>
        <v>55.198689706002327</v>
      </c>
      <c r="AD153" s="10" t="str">
        <f t="shared" ref="AD153:AD216" si="50">IF(O153=".",".",($D153*O153)/100)</f>
        <v>.</v>
      </c>
      <c r="AE153" s="10">
        <f t="shared" ref="AE153:AE216" si="51">IF(P153=".",".",($D153*P153)/100)</f>
        <v>4.0953899576884533E-5</v>
      </c>
      <c r="AF153" s="10" t="str">
        <f t="shared" ref="AF153:AF216" si="52">IF(Q153=".",".",($D153*Q153)/100)</f>
        <v>.</v>
      </c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</row>
    <row r="154" spans="1:44">
      <c r="A154" s="1">
        <v>2002</v>
      </c>
      <c r="B154" s="1" t="s">
        <v>70</v>
      </c>
      <c r="C154" s="1" t="s">
        <v>71</v>
      </c>
      <c r="D154" s="10">
        <v>640.08400000000006</v>
      </c>
      <c r="E154" s="10">
        <v>0.138248964</v>
      </c>
      <c r="F154" s="10">
        <v>3.88245E-3</v>
      </c>
      <c r="G154" s="10">
        <v>2E-3</v>
      </c>
      <c r="H154" s="10">
        <v>0.501</v>
      </c>
      <c r="I154" s="10">
        <v>0.17100000000000001</v>
      </c>
      <c r="J154" s="10">
        <v>0.78</v>
      </c>
      <c r="K154" s="10">
        <v>1.3129999999999999</v>
      </c>
      <c r="L154" s="10">
        <v>0.19700000000000001</v>
      </c>
      <c r="M154" s="10">
        <v>1.6215988988779999</v>
      </c>
      <c r="N154" s="10">
        <v>6.9654094824600001</v>
      </c>
      <c r="O154" s="10" t="s">
        <v>41</v>
      </c>
      <c r="P154" s="10">
        <v>6.456542290346543E-6</v>
      </c>
      <c r="Q154" s="10" t="s">
        <v>41</v>
      </c>
      <c r="R154" s="10"/>
      <c r="S154" s="10"/>
      <c r="T154" s="10">
        <f t="shared" si="40"/>
        <v>0.88490949872975999</v>
      </c>
      <c r="U154" s="10">
        <f t="shared" si="41"/>
        <v>2.4850941258000005E-2</v>
      </c>
      <c r="V154" s="10">
        <f t="shared" si="42"/>
        <v>1.2801680000000003E-2</v>
      </c>
      <c r="W154" s="10">
        <f t="shared" si="43"/>
        <v>3.2068208400000002</v>
      </c>
      <c r="X154" s="10">
        <f t="shared" si="44"/>
        <v>1.0945436400000002</v>
      </c>
      <c r="Y154" s="10">
        <f t="shared" si="45"/>
        <v>4.9926552000000006</v>
      </c>
      <c r="Z154" s="10">
        <f t="shared" si="46"/>
        <v>8.4043029199999992</v>
      </c>
      <c r="AA154" s="10">
        <f t="shared" si="47"/>
        <v>1.2609654800000001</v>
      </c>
      <c r="AB154" s="10">
        <f t="shared" si="48"/>
        <v>10.379595095894258</v>
      </c>
      <c r="AC154" s="10">
        <f t="shared" si="49"/>
        <v>44.584471631709278</v>
      </c>
      <c r="AD154" s="10" t="str">
        <f t="shared" si="50"/>
        <v>.</v>
      </c>
      <c r="AE154" s="10">
        <f t="shared" si="51"/>
        <v>4.1327294153741769E-5</v>
      </c>
      <c r="AF154" s="10" t="str">
        <f t="shared" si="52"/>
        <v>.</v>
      </c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</row>
    <row r="155" spans="1:44">
      <c r="A155" s="1">
        <v>2003</v>
      </c>
      <c r="B155" s="1" t="s">
        <v>70</v>
      </c>
      <c r="C155" s="1" t="s">
        <v>71</v>
      </c>
      <c r="D155" s="10">
        <v>1196.6639999999998</v>
      </c>
      <c r="E155" s="10">
        <v>0.11972541</v>
      </c>
      <c r="F155" s="10">
        <v>3.88245E-3</v>
      </c>
      <c r="G155" s="10">
        <v>1.1999999999999999E-3</v>
      </c>
      <c r="H155" s="10">
        <v>0.52900000000000003</v>
      </c>
      <c r="I155" s="10">
        <v>0.13700000000000001</v>
      </c>
      <c r="J155" s="10">
        <v>0.70599999999999996</v>
      </c>
      <c r="K155" s="10">
        <v>1.337</v>
      </c>
      <c r="L155" s="10">
        <v>0.17499999999999999</v>
      </c>
      <c r="M155" s="10">
        <v>1.5234617897240001</v>
      </c>
      <c r="N155" s="10">
        <v>6.4678087188000006</v>
      </c>
      <c r="O155" s="10" t="s">
        <v>41</v>
      </c>
      <c r="P155" s="10">
        <v>6.9183097091893498E-6</v>
      </c>
      <c r="Q155" s="10" t="s">
        <v>41</v>
      </c>
      <c r="R155" s="10"/>
      <c r="S155" s="10"/>
      <c r="T155" s="10">
        <f t="shared" si="40"/>
        <v>1.4327108803223998</v>
      </c>
      <c r="U155" s="10">
        <f t="shared" si="41"/>
        <v>4.6459881467999987E-2</v>
      </c>
      <c r="V155" s="10">
        <f t="shared" si="42"/>
        <v>1.4359967999999996E-2</v>
      </c>
      <c r="W155" s="10">
        <f t="shared" si="43"/>
        <v>6.3303525599999988</v>
      </c>
      <c r="X155" s="10">
        <f t="shared" si="44"/>
        <v>1.6394296799999999</v>
      </c>
      <c r="Y155" s="10">
        <f t="shared" si="45"/>
        <v>8.4484478399999983</v>
      </c>
      <c r="Z155" s="10">
        <f t="shared" si="46"/>
        <v>15.999397679999998</v>
      </c>
      <c r="AA155" s="10">
        <f t="shared" si="47"/>
        <v>2.0941619999999994</v>
      </c>
      <c r="AB155" s="10">
        <f t="shared" si="48"/>
        <v>18.230718791382806</v>
      </c>
      <c r="AC155" s="10">
        <f t="shared" si="49"/>
        <v>77.39793852674083</v>
      </c>
      <c r="AD155" s="10" t="str">
        <f t="shared" si="50"/>
        <v>.</v>
      </c>
      <c r="AE155" s="10">
        <f t="shared" si="51"/>
        <v>8.2788921698373624E-5</v>
      </c>
      <c r="AF155" s="10" t="str">
        <f t="shared" si="52"/>
        <v>.</v>
      </c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</row>
    <row r="156" spans="1:44">
      <c r="A156" s="1">
        <v>2004</v>
      </c>
      <c r="B156" s="1" t="s">
        <v>70</v>
      </c>
      <c r="C156" s="1" t="s">
        <v>71</v>
      </c>
      <c r="D156" s="10">
        <v>965.30600000000004</v>
      </c>
      <c r="E156" s="10">
        <v>7.6579083000000006E-2</v>
      </c>
      <c r="F156" s="10">
        <v>3.88245E-3</v>
      </c>
      <c r="G156" s="10">
        <v>8.0000000000000004E-4</v>
      </c>
      <c r="H156" s="10">
        <v>0.44900000000000001</v>
      </c>
      <c r="I156" s="10">
        <v>0.125</v>
      </c>
      <c r="J156" s="10">
        <v>0.70099999999999996</v>
      </c>
      <c r="K156" s="10">
        <v>1.23</v>
      </c>
      <c r="L156" s="10">
        <v>0.16800000000000001</v>
      </c>
      <c r="M156" s="10">
        <v>1.4667158422540001</v>
      </c>
      <c r="N156" s="10">
        <v>5.6558283982199997</v>
      </c>
      <c r="O156" s="10" t="s">
        <v>41</v>
      </c>
      <c r="P156" s="10">
        <v>5.7543993733715608E-6</v>
      </c>
      <c r="Q156" s="10" t="s">
        <v>41</v>
      </c>
      <c r="R156" s="10"/>
      <c r="S156" s="10"/>
      <c r="T156" s="10">
        <f t="shared" si="40"/>
        <v>0.73922248294398007</v>
      </c>
      <c r="U156" s="10">
        <f t="shared" si="41"/>
        <v>3.7477522797E-2</v>
      </c>
      <c r="V156" s="10">
        <f t="shared" si="42"/>
        <v>7.7224480000000007E-3</v>
      </c>
      <c r="W156" s="10">
        <f t="shared" si="43"/>
        <v>4.3342239400000002</v>
      </c>
      <c r="X156" s="10">
        <f t="shared" si="44"/>
        <v>1.2066325</v>
      </c>
      <c r="Y156" s="10">
        <f t="shared" si="45"/>
        <v>6.7667950599999998</v>
      </c>
      <c r="Z156" s="10">
        <f t="shared" si="46"/>
        <v>11.8732638</v>
      </c>
      <c r="AA156" s="10">
        <f t="shared" si="47"/>
        <v>1.6217140800000001</v>
      </c>
      <c r="AB156" s="10">
        <f t="shared" si="48"/>
        <v>14.158296028228399</v>
      </c>
      <c r="AC156" s="10">
        <f t="shared" si="49"/>
        <v>54.596050877721552</v>
      </c>
      <c r="AD156" s="10" t="str">
        <f t="shared" si="50"/>
        <v>.</v>
      </c>
      <c r="AE156" s="10">
        <f t="shared" si="51"/>
        <v>5.554756241511808E-5</v>
      </c>
      <c r="AF156" s="10" t="str">
        <f t="shared" si="52"/>
        <v>.</v>
      </c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</row>
    <row r="157" spans="1:44">
      <c r="A157" s="1">
        <v>2005</v>
      </c>
      <c r="B157" s="1" t="s">
        <v>70</v>
      </c>
      <c r="C157" s="1" t="s">
        <v>71</v>
      </c>
      <c r="D157" s="10">
        <v>1233.163</v>
      </c>
      <c r="E157" s="10">
        <v>5.1052722000000002E-2</v>
      </c>
      <c r="F157" s="10">
        <v>3.88245E-3</v>
      </c>
      <c r="G157" s="10">
        <v>5.0000000000000001E-4</v>
      </c>
      <c r="H157" s="10">
        <v>0.437</v>
      </c>
      <c r="I157" s="10">
        <v>0.113</v>
      </c>
      <c r="J157" s="10">
        <v>0.67900000000000005</v>
      </c>
      <c r="K157" s="10">
        <v>1.212</v>
      </c>
      <c r="L157" s="10">
        <v>0.156</v>
      </c>
      <c r="M157" s="10">
        <v>1.3939475096160001</v>
      </c>
      <c r="N157" s="10">
        <v>5.2403267545200007</v>
      </c>
      <c r="O157" s="10" t="s">
        <v>41</v>
      </c>
      <c r="P157" s="10">
        <v>5.1286138399136439E-6</v>
      </c>
      <c r="Q157" s="10" t="s">
        <v>41</v>
      </c>
      <c r="R157" s="10"/>
      <c r="S157" s="10"/>
      <c r="T157" s="10">
        <f t="shared" si="40"/>
        <v>0.62956327819685998</v>
      </c>
      <c r="U157" s="10">
        <f t="shared" si="41"/>
        <v>4.7876936893500005E-2</v>
      </c>
      <c r="V157" s="10">
        <f t="shared" si="42"/>
        <v>6.1658149999999998E-3</v>
      </c>
      <c r="W157" s="10">
        <f t="shared" si="43"/>
        <v>5.3889223100000008</v>
      </c>
      <c r="X157" s="10">
        <f t="shared" si="44"/>
        <v>1.3934741900000001</v>
      </c>
      <c r="Y157" s="10">
        <f t="shared" si="45"/>
        <v>8.3731767700000006</v>
      </c>
      <c r="Z157" s="10">
        <f t="shared" si="46"/>
        <v>14.945935560000001</v>
      </c>
      <c r="AA157" s="10">
        <f t="shared" si="47"/>
        <v>1.9237342799999999</v>
      </c>
      <c r="AB157" s="10">
        <f t="shared" si="48"/>
        <v>17.189644928005954</v>
      </c>
      <c r="AC157" s="10">
        <f t="shared" si="49"/>
        <v>64.621770615841484</v>
      </c>
      <c r="AD157" s="10" t="str">
        <f t="shared" si="50"/>
        <v>.</v>
      </c>
      <c r="AE157" s="10">
        <f t="shared" si="51"/>
        <v>6.3244168286694279E-5</v>
      </c>
      <c r="AF157" s="10" t="str">
        <f t="shared" si="52"/>
        <v>.</v>
      </c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</row>
    <row r="158" spans="1:44">
      <c r="A158" s="1">
        <v>2006</v>
      </c>
      <c r="B158" s="1" t="s">
        <v>70</v>
      </c>
      <c r="C158" s="1" t="s">
        <v>71</v>
      </c>
      <c r="D158" s="10">
        <v>1032.3580000000002</v>
      </c>
      <c r="E158" s="10">
        <v>0.25820027099999998</v>
      </c>
      <c r="F158" s="10">
        <v>3.88245E-3</v>
      </c>
      <c r="G158" s="10">
        <v>5.0000000000000001E-4</v>
      </c>
      <c r="H158" s="10">
        <v>0.39800000000000002</v>
      </c>
      <c r="I158" s="10">
        <v>0.17299999999999999</v>
      </c>
      <c r="J158" s="10">
        <v>0.66400000000000003</v>
      </c>
      <c r="K158" s="10">
        <v>1.284</v>
      </c>
      <c r="L158" s="10">
        <v>0.16700000000000001</v>
      </c>
      <c r="M158" s="10">
        <v>1.2874654081870001</v>
      </c>
      <c r="N158" s="10">
        <v>5.3164186217999996</v>
      </c>
      <c r="O158" s="10" t="s">
        <v>41</v>
      </c>
      <c r="P158" s="10">
        <v>5.3703179637025301E-6</v>
      </c>
      <c r="Q158" s="10" t="s">
        <v>41</v>
      </c>
      <c r="R158" s="10"/>
      <c r="S158" s="10"/>
      <c r="T158" s="10">
        <f t="shared" si="40"/>
        <v>2.6655511536901804</v>
      </c>
      <c r="U158" s="10">
        <f t="shared" si="41"/>
        <v>4.0080783171000008E-2</v>
      </c>
      <c r="V158" s="10">
        <f t="shared" si="42"/>
        <v>5.1617900000000003E-3</v>
      </c>
      <c r="W158" s="10">
        <f t="shared" si="43"/>
        <v>4.1087848400000011</v>
      </c>
      <c r="X158" s="10">
        <f t="shared" si="44"/>
        <v>1.7859793400000001</v>
      </c>
      <c r="Y158" s="10">
        <f t="shared" si="45"/>
        <v>6.8548571200000019</v>
      </c>
      <c r="Z158" s="10">
        <f t="shared" si="46"/>
        <v>13.255476720000001</v>
      </c>
      <c r="AA158" s="10">
        <f t="shared" si="47"/>
        <v>1.7240378600000001</v>
      </c>
      <c r="AB158" s="10">
        <f t="shared" si="48"/>
        <v>13.291252138651153</v>
      </c>
      <c r="AC158" s="10">
        <f t="shared" si="49"/>
        <v>54.884472955642053</v>
      </c>
      <c r="AD158" s="10" t="str">
        <f t="shared" si="50"/>
        <v>.</v>
      </c>
      <c r="AE158" s="10">
        <f t="shared" si="51"/>
        <v>5.5440907123720172E-5</v>
      </c>
      <c r="AF158" s="10" t="str">
        <f t="shared" si="52"/>
        <v>.</v>
      </c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</row>
    <row r="159" spans="1:44">
      <c r="A159" s="1">
        <v>2007</v>
      </c>
      <c r="B159" s="1" t="s">
        <v>70</v>
      </c>
      <c r="C159" s="1" t="s">
        <v>71</v>
      </c>
      <c r="D159" s="1">
        <v>1087.23</v>
      </c>
      <c r="E159" s="10">
        <v>0.14931791699999999</v>
      </c>
      <c r="F159" s="10">
        <v>3.88245E-3</v>
      </c>
      <c r="G159" s="10">
        <v>8.0000000000000004E-4</v>
      </c>
      <c r="H159" s="10">
        <v>0.35899999999999999</v>
      </c>
      <c r="I159" s="10">
        <v>0.14099999999999999</v>
      </c>
      <c r="J159" s="10">
        <v>0.65400000000000003</v>
      </c>
      <c r="K159" s="10">
        <v>1.228</v>
      </c>
      <c r="L159" s="10">
        <v>0.16600000000000001</v>
      </c>
      <c r="M159" s="10">
        <v>1.3018187949</v>
      </c>
      <c r="N159" s="10">
        <v>5.2463340072000006</v>
      </c>
      <c r="O159" s="10" t="s">
        <v>41</v>
      </c>
      <c r="P159" s="10">
        <v>4.5708818961487476E-6</v>
      </c>
      <c r="Q159" s="10" t="s">
        <v>41</v>
      </c>
      <c r="R159" s="10"/>
      <c r="S159" s="10"/>
      <c r="T159" s="10">
        <f t="shared" si="40"/>
        <v>1.6234291889990999</v>
      </c>
      <c r="U159" s="10">
        <f t="shared" si="41"/>
        <v>4.2211161135000001E-2</v>
      </c>
      <c r="V159" s="10">
        <f t="shared" si="42"/>
        <v>8.6978400000000001E-3</v>
      </c>
      <c r="W159" s="10">
        <f t="shared" si="43"/>
        <v>3.9031556999999997</v>
      </c>
      <c r="X159" s="10">
        <f t="shared" si="44"/>
        <v>1.5329942999999999</v>
      </c>
      <c r="Y159" s="10">
        <f t="shared" si="45"/>
        <v>7.110484200000001</v>
      </c>
      <c r="Z159" s="10">
        <f t="shared" si="46"/>
        <v>13.351184399999999</v>
      </c>
      <c r="AA159" s="10">
        <f t="shared" si="47"/>
        <v>1.8048018000000001</v>
      </c>
      <c r="AB159" s="10">
        <f t="shared" si="48"/>
        <v>14.153764483791269</v>
      </c>
      <c r="AC159" s="10">
        <f t="shared" si="49"/>
        <v>57.039717226480569</v>
      </c>
      <c r="AD159" s="10" t="str">
        <f t="shared" si="50"/>
        <v>.</v>
      </c>
      <c r="AE159" s="10">
        <f t="shared" si="51"/>
        <v>4.9695999239498028E-5</v>
      </c>
      <c r="AF159" s="10" t="str">
        <f t="shared" si="52"/>
        <v>.</v>
      </c>
    </row>
    <row r="160" spans="1:44">
      <c r="A160" s="1">
        <v>2008</v>
      </c>
      <c r="B160" s="1" t="s">
        <v>70</v>
      </c>
      <c r="C160" s="1" t="s">
        <v>71</v>
      </c>
      <c r="D160" s="1">
        <v>1154.08</v>
      </c>
      <c r="E160" s="10">
        <v>9.0132903E-2</v>
      </c>
      <c r="F160" s="10">
        <v>3.88245E-3</v>
      </c>
      <c r="G160" s="10">
        <v>5.9999999999999995E-4</v>
      </c>
      <c r="H160" s="10">
        <v>0.315</v>
      </c>
      <c r="I160" s="10">
        <v>0.09</v>
      </c>
      <c r="J160" s="10">
        <v>0.57299999999999995</v>
      </c>
      <c r="K160" s="10">
        <v>1.1719999999999999</v>
      </c>
      <c r="L160" s="10">
        <v>0.153</v>
      </c>
      <c r="M160" s="10">
        <v>1.227715263498</v>
      </c>
      <c r="N160" s="10">
        <v>5.1061647780000001</v>
      </c>
      <c r="O160" s="10" t="s">
        <v>41</v>
      </c>
      <c r="P160" s="10">
        <v>4.0738027780411272E-6</v>
      </c>
      <c r="Q160" s="10" t="s">
        <v>41</v>
      </c>
      <c r="R160" s="10"/>
      <c r="S160" s="10"/>
      <c r="T160" s="10">
        <f t="shared" si="40"/>
        <v>1.0402058069424001</v>
      </c>
      <c r="U160" s="10">
        <f t="shared" si="41"/>
        <v>4.4806578959999996E-2</v>
      </c>
      <c r="V160" s="10">
        <f t="shared" si="42"/>
        <v>6.9244799999999985E-3</v>
      </c>
      <c r="W160" s="10">
        <f t="shared" si="43"/>
        <v>3.6353519999999997</v>
      </c>
      <c r="X160" s="10">
        <f t="shared" si="44"/>
        <v>1.0386719999999998</v>
      </c>
      <c r="Y160" s="10">
        <f t="shared" si="45"/>
        <v>6.6128783999999996</v>
      </c>
      <c r="Z160" s="10">
        <f t="shared" si="46"/>
        <v>13.525817599999998</v>
      </c>
      <c r="AA160" s="10">
        <f t="shared" si="47"/>
        <v>1.7657423999999997</v>
      </c>
      <c r="AB160" s="10">
        <f t="shared" si="48"/>
        <v>14.168816312977718</v>
      </c>
      <c r="AC160" s="10">
        <f t="shared" si="49"/>
        <v>58.929226469942392</v>
      </c>
      <c r="AD160" s="10" t="str">
        <f t="shared" si="50"/>
        <v>.</v>
      </c>
      <c r="AE160" s="10">
        <f t="shared" si="51"/>
        <v>4.701494310081704E-5</v>
      </c>
      <c r="AF160" s="10" t="str">
        <f t="shared" si="52"/>
        <v>.</v>
      </c>
    </row>
    <row r="161" spans="1:32">
      <c r="A161" s="1">
        <v>2009</v>
      </c>
      <c r="B161" s="1" t="s">
        <v>70</v>
      </c>
      <c r="C161" s="1" t="s">
        <v>71</v>
      </c>
      <c r="D161" s="1">
        <v>1236.5999999999999</v>
      </c>
      <c r="E161" s="10">
        <v>5.0149133999999998E-2</v>
      </c>
      <c r="F161" s="10">
        <v>3.88245E-3</v>
      </c>
      <c r="G161" s="10">
        <v>5.0000000000000001E-4</v>
      </c>
      <c r="H161" s="10">
        <v>0.34300000000000003</v>
      </c>
      <c r="I161" s="10">
        <v>0.112</v>
      </c>
      <c r="J161" s="10">
        <v>0.55800000000000005</v>
      </c>
      <c r="K161" s="10">
        <v>1.1080000000000001</v>
      </c>
      <c r="L161" s="10">
        <v>0.14599999999999999</v>
      </c>
      <c r="M161" s="10">
        <v>1.135252749091</v>
      </c>
      <c r="N161" s="10">
        <v>4.9619907136800006</v>
      </c>
      <c r="O161" s="10" t="s">
        <v>41</v>
      </c>
      <c r="P161" s="10">
        <v>3.388441561392022E-6</v>
      </c>
      <c r="Q161" s="10" t="s">
        <v>41</v>
      </c>
      <c r="R161" s="10"/>
      <c r="S161" s="10"/>
      <c r="T161" s="10">
        <f t="shared" si="40"/>
        <v>0.62014419104399987</v>
      </c>
      <c r="U161" s="10">
        <f t="shared" si="41"/>
        <v>4.8010376699999996E-2</v>
      </c>
      <c r="V161" s="10">
        <f t="shared" si="42"/>
        <v>6.1829999999999993E-3</v>
      </c>
      <c r="W161" s="10">
        <f t="shared" si="43"/>
        <v>4.2415380000000003</v>
      </c>
      <c r="X161" s="10">
        <f t="shared" si="44"/>
        <v>1.384992</v>
      </c>
      <c r="Y161" s="10">
        <f t="shared" si="45"/>
        <v>6.9002279999999994</v>
      </c>
      <c r="Z161" s="10">
        <f t="shared" si="46"/>
        <v>13.701528000000001</v>
      </c>
      <c r="AA161" s="10">
        <f t="shared" si="47"/>
        <v>1.8054359999999996</v>
      </c>
      <c r="AB161" s="10">
        <f t="shared" si="48"/>
        <v>14.038535495259305</v>
      </c>
      <c r="AC161" s="10">
        <f t="shared" si="49"/>
        <v>61.359977165366878</v>
      </c>
      <c r="AD161" s="10" t="str">
        <f t="shared" si="50"/>
        <v>.</v>
      </c>
      <c r="AE161" s="10">
        <f t="shared" si="51"/>
        <v>4.1901468348173738E-5</v>
      </c>
      <c r="AF161" s="10" t="str">
        <f t="shared" si="52"/>
        <v>.</v>
      </c>
    </row>
    <row r="162" spans="1:32">
      <c r="A162" s="1">
        <v>2000</v>
      </c>
      <c r="B162" s="1" t="s">
        <v>70</v>
      </c>
      <c r="C162" s="1" t="s">
        <v>72</v>
      </c>
      <c r="D162" s="10">
        <v>694.72400000000005</v>
      </c>
      <c r="E162" s="10">
        <v>0.12221027700000001</v>
      </c>
      <c r="F162" s="10">
        <v>3.88245E-3</v>
      </c>
      <c r="G162" s="10">
        <v>1.9E-3</v>
      </c>
      <c r="H162" s="10">
        <v>0.36699999999999999</v>
      </c>
      <c r="I162" s="10">
        <v>0.16700000000000001</v>
      </c>
      <c r="J162" s="10">
        <v>0.68300000000000005</v>
      </c>
      <c r="K162" s="10">
        <v>1.044</v>
      </c>
      <c r="L162" s="10">
        <v>0.19600000000000001</v>
      </c>
      <c r="M162" s="10">
        <v>1.4179810873680001</v>
      </c>
      <c r="N162" s="10">
        <v>4.8318335722799999</v>
      </c>
      <c r="O162" s="10" t="s">
        <v>41</v>
      </c>
      <c r="P162" s="10">
        <v>5.011872336272719E-6</v>
      </c>
      <c r="Q162" s="10" t="s">
        <v>41</v>
      </c>
      <c r="R162" s="10"/>
      <c r="S162" s="10"/>
      <c r="T162" s="10">
        <f t="shared" si="40"/>
        <v>0.84902412478548017</v>
      </c>
      <c r="U162" s="10">
        <f t="shared" si="41"/>
        <v>2.6972311937999999E-2</v>
      </c>
      <c r="V162" s="10">
        <f t="shared" si="42"/>
        <v>1.3199756E-2</v>
      </c>
      <c r="W162" s="10">
        <f t="shared" si="43"/>
        <v>2.5496370800000001</v>
      </c>
      <c r="X162" s="10">
        <f t="shared" si="44"/>
        <v>1.1601890800000001</v>
      </c>
      <c r="Y162" s="10">
        <f t="shared" si="45"/>
        <v>4.7449649200000001</v>
      </c>
      <c r="Z162" s="10">
        <f t="shared" si="46"/>
        <v>7.2529185600000003</v>
      </c>
      <c r="AA162" s="10">
        <f t="shared" si="47"/>
        <v>1.3616590400000002</v>
      </c>
      <c r="AB162" s="10">
        <f t="shared" si="48"/>
        <v>9.851054929406466</v>
      </c>
      <c r="AC162" s="10">
        <f t="shared" si="49"/>
        <v>33.567907466686513</v>
      </c>
      <c r="AD162" s="10" t="str">
        <f t="shared" si="50"/>
        <v>.</v>
      </c>
      <c r="AE162" s="10">
        <f t="shared" si="51"/>
        <v>3.4818679969447289E-5</v>
      </c>
      <c r="AF162" s="10" t="str">
        <f t="shared" si="52"/>
        <v>.</v>
      </c>
    </row>
    <row r="163" spans="1:32">
      <c r="A163" s="1">
        <v>2001</v>
      </c>
      <c r="B163" s="1" t="s">
        <v>70</v>
      </c>
      <c r="C163" s="1" t="s">
        <v>72</v>
      </c>
      <c r="D163" s="10">
        <v>790.17899999999997</v>
      </c>
      <c r="E163" s="10">
        <v>5.3537588999999997E-2</v>
      </c>
      <c r="F163" s="10">
        <v>3.88245E-3</v>
      </c>
      <c r="G163" s="10">
        <v>8.9999999999999998E-4</v>
      </c>
      <c r="H163" s="10">
        <v>0.47599999999999998</v>
      </c>
      <c r="I163" s="10">
        <v>0.13500000000000001</v>
      </c>
      <c r="J163" s="10">
        <v>0.73699999999999999</v>
      </c>
      <c r="K163" s="10">
        <v>0.98199999999999998</v>
      </c>
      <c r="L163" s="10">
        <v>0.182</v>
      </c>
      <c r="M163" s="10">
        <v>1.3932799102340001</v>
      </c>
      <c r="N163" s="10">
        <v>4.7367187381799996</v>
      </c>
      <c r="O163" s="10" t="s">
        <v>41</v>
      </c>
      <c r="P163" s="10">
        <v>5.6234132519034836E-6</v>
      </c>
      <c r="Q163" s="10" t="s">
        <v>41</v>
      </c>
      <c r="R163" s="10"/>
      <c r="S163" s="10"/>
      <c r="T163" s="10">
        <f t="shared" si="40"/>
        <v>0.42304278538431001</v>
      </c>
      <c r="U163" s="10">
        <f t="shared" si="41"/>
        <v>3.0678304585499999E-2</v>
      </c>
      <c r="V163" s="10">
        <f t="shared" si="42"/>
        <v>7.1116110000000003E-3</v>
      </c>
      <c r="W163" s="10">
        <f t="shared" si="43"/>
        <v>3.76125204</v>
      </c>
      <c r="X163" s="10">
        <f t="shared" si="44"/>
        <v>1.06674165</v>
      </c>
      <c r="Y163" s="10">
        <f t="shared" si="45"/>
        <v>5.8236192299999994</v>
      </c>
      <c r="Z163" s="10">
        <f t="shared" si="46"/>
        <v>7.7595577799999997</v>
      </c>
      <c r="AA163" s="10">
        <f t="shared" si="47"/>
        <v>1.43812578</v>
      </c>
      <c r="AB163" s="10">
        <f t="shared" si="48"/>
        <v>11.009405261887919</v>
      </c>
      <c r="AC163" s="10">
        <f t="shared" si="49"/>
        <v>37.428556758163339</v>
      </c>
      <c r="AD163" s="10" t="str">
        <f t="shared" si="50"/>
        <v>.</v>
      </c>
      <c r="AE163" s="10">
        <f t="shared" si="51"/>
        <v>4.4435030599758429E-5</v>
      </c>
      <c r="AF163" s="10" t="str">
        <f t="shared" si="52"/>
        <v>.</v>
      </c>
    </row>
    <row r="164" spans="1:32">
      <c r="A164" s="1">
        <v>2002</v>
      </c>
      <c r="B164" s="1" t="s">
        <v>70</v>
      </c>
      <c r="C164" s="1" t="s">
        <v>72</v>
      </c>
      <c r="D164" s="10">
        <v>723.93200000000013</v>
      </c>
      <c r="E164" s="10">
        <v>0.10165365</v>
      </c>
      <c r="F164" s="10">
        <v>3.88245E-3</v>
      </c>
      <c r="G164" s="10">
        <v>1E-3</v>
      </c>
      <c r="H164" s="10">
        <v>0.46100000000000002</v>
      </c>
      <c r="I164" s="10">
        <v>0.13200000000000001</v>
      </c>
      <c r="J164" s="10">
        <v>0.751</v>
      </c>
      <c r="K164" s="10">
        <v>0.96299999999999997</v>
      </c>
      <c r="L164" s="10">
        <v>0.182</v>
      </c>
      <c r="M164" s="10">
        <v>1.3652407361900001</v>
      </c>
      <c r="N164" s="10">
        <v>4.7497344523200002</v>
      </c>
      <c r="O164" s="10" t="s">
        <v>41</v>
      </c>
      <c r="P164" s="10">
        <v>5.4954087385762383E-6</v>
      </c>
      <c r="Q164" s="10" t="s">
        <v>41</v>
      </c>
      <c r="R164" s="10"/>
      <c r="S164" s="10"/>
      <c r="T164" s="10">
        <f t="shared" si="40"/>
        <v>0.73590330151800021</v>
      </c>
      <c r="U164" s="10">
        <f t="shared" si="41"/>
        <v>2.8106297934000005E-2</v>
      </c>
      <c r="V164" s="10">
        <f t="shared" si="42"/>
        <v>7.2393200000000013E-3</v>
      </c>
      <c r="W164" s="10">
        <f t="shared" si="43"/>
        <v>3.3373265200000009</v>
      </c>
      <c r="X164" s="10">
        <f t="shared" si="44"/>
        <v>0.95559024000000026</v>
      </c>
      <c r="Y164" s="10">
        <f t="shared" si="45"/>
        <v>5.4367293200000004</v>
      </c>
      <c r="Z164" s="10">
        <f t="shared" si="46"/>
        <v>6.971465160000001</v>
      </c>
      <c r="AA164" s="10">
        <f t="shared" si="47"/>
        <v>1.31755624</v>
      </c>
      <c r="AB164" s="10">
        <f t="shared" si="48"/>
        <v>9.8834145663149933</v>
      </c>
      <c r="AC164" s="10">
        <f t="shared" si="49"/>
        <v>34.384847615369232</v>
      </c>
      <c r="AD164" s="10" t="str">
        <f t="shared" si="50"/>
        <v>.</v>
      </c>
      <c r="AE164" s="10">
        <f t="shared" si="51"/>
        <v>3.9783022389349735E-5</v>
      </c>
      <c r="AF164" s="10" t="str">
        <f t="shared" si="52"/>
        <v>.</v>
      </c>
    </row>
    <row r="165" spans="1:32">
      <c r="A165" s="1">
        <v>2003</v>
      </c>
      <c r="B165" s="1" t="s">
        <v>70</v>
      </c>
      <c r="C165" s="1" t="s">
        <v>72</v>
      </c>
      <c r="D165" s="10">
        <v>1241.894</v>
      </c>
      <c r="E165" s="10">
        <v>7.8160361999999983E-2</v>
      </c>
      <c r="F165" s="10">
        <v>3.88245E-3</v>
      </c>
      <c r="G165" s="10">
        <v>1E-3</v>
      </c>
      <c r="H165" s="10">
        <v>0.47599999999999998</v>
      </c>
      <c r="I165" s="10">
        <v>0.114</v>
      </c>
      <c r="J165" s="10">
        <v>0.71899999999999997</v>
      </c>
      <c r="K165" s="10">
        <v>0.92500000000000004</v>
      </c>
      <c r="L165" s="10">
        <v>0.16900000000000001</v>
      </c>
      <c r="M165" s="10">
        <v>1.283126012204</v>
      </c>
      <c r="N165" s="10">
        <v>4.6466099479800009</v>
      </c>
      <c r="O165" s="10" t="s">
        <v>41</v>
      </c>
      <c r="P165" s="10">
        <v>5.6234132519034836E-6</v>
      </c>
      <c r="Q165" s="10" t="s">
        <v>41</v>
      </c>
      <c r="R165" s="10"/>
      <c r="S165" s="10"/>
      <c r="T165" s="10">
        <f t="shared" si="40"/>
        <v>0.97066884605627979</v>
      </c>
      <c r="U165" s="10">
        <f t="shared" si="41"/>
        <v>4.8215913603000003E-2</v>
      </c>
      <c r="V165" s="10">
        <f t="shared" si="42"/>
        <v>1.241894E-2</v>
      </c>
      <c r="W165" s="10">
        <f t="shared" si="43"/>
        <v>5.9114154399999999</v>
      </c>
      <c r="X165" s="10">
        <f t="shared" si="44"/>
        <v>1.4157591600000001</v>
      </c>
      <c r="Y165" s="10">
        <f t="shared" si="45"/>
        <v>8.9292178599999996</v>
      </c>
      <c r="Z165" s="10">
        <f t="shared" si="46"/>
        <v>11.487519500000001</v>
      </c>
      <c r="AA165" s="10">
        <f t="shared" si="47"/>
        <v>2.0988008599999999</v>
      </c>
      <c r="AB165" s="10">
        <f t="shared" si="48"/>
        <v>15.935064958000744</v>
      </c>
      <c r="AC165" s="10">
        <f t="shared" si="49"/>
        <v>57.705970147366749</v>
      </c>
      <c r="AD165" s="10" t="str">
        <f t="shared" si="50"/>
        <v>.</v>
      </c>
      <c r="AE165" s="10">
        <f t="shared" si="51"/>
        <v>6.9836831770594241E-5</v>
      </c>
      <c r="AF165" s="10" t="str">
        <f t="shared" si="52"/>
        <v>.</v>
      </c>
    </row>
    <row r="166" spans="1:32">
      <c r="A166" s="1">
        <v>2004</v>
      </c>
      <c r="B166" s="1" t="s">
        <v>70</v>
      </c>
      <c r="C166" s="1" t="s">
        <v>72</v>
      </c>
      <c r="D166" s="10">
        <v>1042.28</v>
      </c>
      <c r="E166" s="10">
        <v>4.5179400000000002E-2</v>
      </c>
      <c r="F166" s="10">
        <v>3.88245E-3</v>
      </c>
      <c r="G166" s="10">
        <v>8.0000000000000004E-4</v>
      </c>
      <c r="H166" s="10">
        <v>0.42199999999999999</v>
      </c>
      <c r="I166" s="10">
        <v>0.12</v>
      </c>
      <c r="J166" s="10">
        <v>0.72899999999999998</v>
      </c>
      <c r="K166" s="10">
        <v>0.871</v>
      </c>
      <c r="L166" s="10">
        <v>0.16500000000000001</v>
      </c>
      <c r="M166" s="10">
        <v>1.2640994298170001</v>
      </c>
      <c r="N166" s="10">
        <v>4.4984310485400005</v>
      </c>
      <c r="O166" s="10" t="s">
        <v>41</v>
      </c>
      <c r="P166" s="10">
        <v>4.6773514128719787E-6</v>
      </c>
      <c r="Q166" s="10" t="s">
        <v>41</v>
      </c>
      <c r="R166" s="10"/>
      <c r="S166" s="10"/>
      <c r="T166" s="10">
        <f t="shared" si="40"/>
        <v>0.47089585032000003</v>
      </c>
      <c r="U166" s="10">
        <f t="shared" si="41"/>
        <v>4.0465999859999997E-2</v>
      </c>
      <c r="V166" s="10">
        <f t="shared" si="42"/>
        <v>8.3382400000000002E-3</v>
      </c>
      <c r="W166" s="10">
        <f t="shared" si="43"/>
        <v>4.3984215999999998</v>
      </c>
      <c r="X166" s="10">
        <f t="shared" si="44"/>
        <v>1.2507360000000001</v>
      </c>
      <c r="Y166" s="10">
        <f t="shared" si="45"/>
        <v>7.5982211999999993</v>
      </c>
      <c r="Z166" s="10">
        <f t="shared" si="46"/>
        <v>9.0782588000000004</v>
      </c>
      <c r="AA166" s="10">
        <f t="shared" si="47"/>
        <v>1.719762</v>
      </c>
      <c r="AB166" s="10">
        <f t="shared" si="48"/>
        <v>13.175455537096628</v>
      </c>
      <c r="AC166" s="10">
        <f t="shared" si="49"/>
        <v>46.886247132722723</v>
      </c>
      <c r="AD166" s="10" t="str">
        <f t="shared" si="50"/>
        <v>.</v>
      </c>
      <c r="AE166" s="10">
        <f t="shared" si="51"/>
        <v>4.875109830608206E-5</v>
      </c>
      <c r="AF166" s="10" t="str">
        <f t="shared" si="52"/>
        <v>.</v>
      </c>
    </row>
    <row r="167" spans="1:32">
      <c r="A167" s="1">
        <v>2005</v>
      </c>
      <c r="B167" s="1" t="s">
        <v>70</v>
      </c>
      <c r="C167" s="1" t="s">
        <v>72</v>
      </c>
      <c r="D167" s="10">
        <v>1322.6220000000003</v>
      </c>
      <c r="E167" s="10">
        <v>2.8688919E-2</v>
      </c>
      <c r="F167" s="10">
        <v>3.88245E-3</v>
      </c>
      <c r="G167" s="10">
        <v>5.0000000000000001E-4</v>
      </c>
      <c r="H167" s="10">
        <v>0.40799999999999997</v>
      </c>
      <c r="I167" s="10">
        <v>9.8000000000000004E-2</v>
      </c>
      <c r="J167" s="10">
        <v>0.69499999999999995</v>
      </c>
      <c r="K167" s="10">
        <v>0.85499999999999998</v>
      </c>
      <c r="L167" s="10">
        <v>0.157</v>
      </c>
      <c r="M167" s="10">
        <v>1.1963380925440001</v>
      </c>
      <c r="N167" s="10">
        <v>4.2671518203599996</v>
      </c>
      <c r="O167" s="10" t="s">
        <v>41</v>
      </c>
      <c r="P167" s="10">
        <v>4.168693834703354E-6</v>
      </c>
      <c r="Q167" s="10" t="s">
        <v>41</v>
      </c>
      <c r="R167" s="10"/>
      <c r="S167" s="10"/>
      <c r="T167" s="10">
        <f t="shared" si="40"/>
        <v>0.37944595425618011</v>
      </c>
      <c r="U167" s="10">
        <f t="shared" si="41"/>
        <v>5.1350137839000005E-2</v>
      </c>
      <c r="V167" s="10">
        <f t="shared" si="42"/>
        <v>6.6131100000000019E-3</v>
      </c>
      <c r="W167" s="10">
        <f t="shared" si="43"/>
        <v>5.3962977600000013</v>
      </c>
      <c r="X167" s="10">
        <f t="shared" si="44"/>
        <v>1.2961695600000005</v>
      </c>
      <c r="Y167" s="10">
        <f t="shared" si="45"/>
        <v>9.1922229000000009</v>
      </c>
      <c r="Z167" s="10">
        <f t="shared" si="46"/>
        <v>11.308418100000001</v>
      </c>
      <c r="AA167" s="10">
        <f t="shared" si="47"/>
        <v>2.0765165400000005</v>
      </c>
      <c r="AB167" s="10">
        <f t="shared" si="48"/>
        <v>15.82303080636731</v>
      </c>
      <c r="AC167" s="10">
        <f t="shared" si="49"/>
        <v>56.438288749481842</v>
      </c>
      <c r="AD167" s="10" t="str">
        <f t="shared" si="50"/>
        <v>.</v>
      </c>
      <c r="AE167" s="10">
        <f t="shared" si="51"/>
        <v>5.513606177043021E-5</v>
      </c>
      <c r="AF167" s="10" t="str">
        <f t="shared" si="52"/>
        <v>.</v>
      </c>
    </row>
    <row r="168" spans="1:32">
      <c r="A168" s="1">
        <v>2006</v>
      </c>
      <c r="B168" s="1" t="s">
        <v>70</v>
      </c>
      <c r="C168" s="1" t="s">
        <v>72</v>
      </c>
      <c r="D168" s="10">
        <v>1040.9869999999999</v>
      </c>
      <c r="E168" s="10">
        <v>7.2964730999999991E-2</v>
      </c>
      <c r="F168" s="10">
        <v>3.88245E-3</v>
      </c>
      <c r="G168" s="10">
        <v>5.0000000000000001E-4</v>
      </c>
      <c r="H168" s="10">
        <v>0.371</v>
      </c>
      <c r="I168" s="10">
        <v>0.112</v>
      </c>
      <c r="J168" s="10">
        <v>0.67500000000000004</v>
      </c>
      <c r="K168" s="10">
        <v>0.81399999999999995</v>
      </c>
      <c r="L168" s="10">
        <v>0.155</v>
      </c>
      <c r="M168" s="10">
        <v>1.134585149709</v>
      </c>
      <c r="N168" s="10">
        <v>4.2160901725800004</v>
      </c>
      <c r="O168" s="10" t="s">
        <v>41</v>
      </c>
      <c r="P168" s="10">
        <v>4.168693834703354E-6</v>
      </c>
      <c r="Q168" s="10" t="s">
        <v>41</v>
      </c>
      <c r="R168" s="10"/>
      <c r="S168" s="10"/>
      <c r="T168" s="10">
        <f t="shared" si="40"/>
        <v>0.75955336429496978</v>
      </c>
      <c r="U168" s="10">
        <f t="shared" si="41"/>
        <v>4.0415799781499999E-2</v>
      </c>
      <c r="V168" s="10">
        <f t="shared" si="42"/>
        <v>5.2049349999999991E-3</v>
      </c>
      <c r="W168" s="10">
        <f t="shared" si="43"/>
        <v>3.8620617699999995</v>
      </c>
      <c r="X168" s="10">
        <f t="shared" si="44"/>
        <v>1.1659054399999997</v>
      </c>
      <c r="Y168" s="10">
        <f t="shared" si="45"/>
        <v>7.0266622499999993</v>
      </c>
      <c r="Z168" s="10">
        <f t="shared" si="46"/>
        <v>8.4736341799999977</v>
      </c>
      <c r="AA168" s="10">
        <f t="shared" si="47"/>
        <v>1.6135298499999999</v>
      </c>
      <c r="AB168" s="10">
        <f t="shared" si="48"/>
        <v>11.810883912401227</v>
      </c>
      <c r="AC168" s="10">
        <f t="shared" si="49"/>
        <v>43.888950604835365</v>
      </c>
      <c r="AD168" s="10" t="str">
        <f t="shared" si="50"/>
        <v>.</v>
      </c>
      <c r="AE168" s="10">
        <f t="shared" si="51"/>
        <v>4.3395560889063392E-5</v>
      </c>
      <c r="AF168" s="10" t="str">
        <f t="shared" si="52"/>
        <v>.</v>
      </c>
    </row>
    <row r="169" spans="1:32">
      <c r="A169" s="1">
        <v>2007</v>
      </c>
      <c r="B169" s="1" t="s">
        <v>70</v>
      </c>
      <c r="C169" s="1" t="s">
        <v>72</v>
      </c>
      <c r="D169" s="1">
        <v>1120.8</v>
      </c>
      <c r="E169" s="10">
        <v>1.9201244999999999E-2</v>
      </c>
      <c r="F169" s="10">
        <v>3.88245E-3</v>
      </c>
      <c r="G169" s="10">
        <v>5.0000000000000001E-4</v>
      </c>
      <c r="H169" s="10">
        <v>0.309</v>
      </c>
      <c r="I169" s="10">
        <v>8.6999999999999994E-2</v>
      </c>
      <c r="J169" s="10">
        <v>0.65300000000000002</v>
      </c>
      <c r="K169" s="10">
        <v>0.77100000000000002</v>
      </c>
      <c r="L169" s="10">
        <v>0.152</v>
      </c>
      <c r="M169" s="10">
        <v>1.1399259447650001</v>
      </c>
      <c r="N169" s="10">
        <v>4.3692751159200007</v>
      </c>
      <c r="O169" s="10" t="s">
        <v>41</v>
      </c>
      <c r="P169" s="10">
        <v>4.2657951880159181E-6</v>
      </c>
      <c r="Q169" s="10" t="s">
        <v>41</v>
      </c>
      <c r="R169" s="10"/>
      <c r="S169" s="10"/>
      <c r="T169" s="10">
        <f t="shared" si="40"/>
        <v>0.21520755395999999</v>
      </c>
      <c r="U169" s="10">
        <f t="shared" si="41"/>
        <v>4.3514499599999999E-2</v>
      </c>
      <c r="V169" s="10">
        <f t="shared" si="42"/>
        <v>5.6040000000000005E-3</v>
      </c>
      <c r="W169" s="10">
        <f t="shared" si="43"/>
        <v>3.4632719999999999</v>
      </c>
      <c r="X169" s="10">
        <f t="shared" si="44"/>
        <v>0.97509599999999996</v>
      </c>
      <c r="Y169" s="10">
        <f t="shared" si="45"/>
        <v>7.3188239999999993</v>
      </c>
      <c r="Z169" s="10">
        <f t="shared" si="46"/>
        <v>8.6413679999999999</v>
      </c>
      <c r="AA169" s="10">
        <f t="shared" si="47"/>
        <v>1.7036159999999998</v>
      </c>
      <c r="AB169" s="10">
        <f t="shared" si="48"/>
        <v>12.776289988926122</v>
      </c>
      <c r="AC169" s="10">
        <f t="shared" si="49"/>
        <v>48.97083549923137</v>
      </c>
      <c r="AD169" s="10" t="str">
        <f t="shared" si="50"/>
        <v>.</v>
      </c>
      <c r="AE169" s="10">
        <f t="shared" si="51"/>
        <v>4.781103246728241E-5</v>
      </c>
      <c r="AF169" s="10" t="str">
        <f t="shared" si="52"/>
        <v>.</v>
      </c>
    </row>
    <row r="170" spans="1:32">
      <c r="A170" s="1">
        <v>2008</v>
      </c>
      <c r="B170" s="1" t="s">
        <v>70</v>
      </c>
      <c r="C170" s="1" t="s">
        <v>72</v>
      </c>
      <c r="D170" s="1">
        <v>1201.28</v>
      </c>
      <c r="E170" s="10">
        <v>9.713570999999999E-3</v>
      </c>
      <c r="F170" s="10">
        <v>3.88245E-3</v>
      </c>
      <c r="G170" s="10">
        <v>6.9999999999999999E-4</v>
      </c>
      <c r="H170" s="10">
        <v>0.27100000000000002</v>
      </c>
      <c r="I170" s="10">
        <v>5.5E-2</v>
      </c>
      <c r="J170" s="10">
        <v>0.61399999999999999</v>
      </c>
      <c r="K170" s="10">
        <v>0.72899999999999998</v>
      </c>
      <c r="L170" s="10">
        <v>0.14299999999999999</v>
      </c>
      <c r="M170" s="10">
        <v>1.081177199149</v>
      </c>
      <c r="N170" s="10">
        <v>4.5845350036200001</v>
      </c>
      <c r="O170" s="10" t="s">
        <v>41</v>
      </c>
      <c r="P170" s="10">
        <v>3.8904514499428E-6</v>
      </c>
      <c r="Q170" s="10" t="s">
        <v>41</v>
      </c>
      <c r="R170" s="10"/>
      <c r="S170" s="10"/>
      <c r="T170" s="10">
        <f t="shared" si="40"/>
        <v>0.11668718570879998</v>
      </c>
      <c r="U170" s="10">
        <f t="shared" si="41"/>
        <v>4.6639095360000001E-2</v>
      </c>
      <c r="V170" s="10">
        <f t="shared" si="42"/>
        <v>8.40896E-3</v>
      </c>
      <c r="W170" s="10">
        <f t="shared" si="43"/>
        <v>3.2554688000000001</v>
      </c>
      <c r="X170" s="10">
        <f t="shared" si="44"/>
        <v>0.66070399999999996</v>
      </c>
      <c r="Y170" s="10">
        <f t="shared" si="45"/>
        <v>7.3758591999999998</v>
      </c>
      <c r="Z170" s="10">
        <f t="shared" si="46"/>
        <v>8.7573311999999994</v>
      </c>
      <c r="AA170" s="10">
        <f t="shared" si="47"/>
        <v>1.7178303999999998</v>
      </c>
      <c r="AB170" s="10">
        <f t="shared" si="48"/>
        <v>12.987965457937108</v>
      </c>
      <c r="AC170" s="10">
        <f t="shared" si="49"/>
        <v>55.073102091486334</v>
      </c>
      <c r="AD170" s="10" t="str">
        <f t="shared" si="50"/>
        <v>.</v>
      </c>
      <c r="AE170" s="10">
        <f t="shared" si="51"/>
        <v>4.6735215177872867E-5</v>
      </c>
      <c r="AF170" s="10" t="str">
        <f t="shared" si="52"/>
        <v>.</v>
      </c>
    </row>
    <row r="171" spans="1:32">
      <c r="A171" s="1">
        <v>2009</v>
      </c>
      <c r="B171" s="1" t="s">
        <v>70</v>
      </c>
      <c r="C171" s="1" t="s">
        <v>72</v>
      </c>
      <c r="D171" s="1">
        <v>1145.18</v>
      </c>
      <c r="E171" s="10">
        <v>5.8733219999999994E-3</v>
      </c>
      <c r="F171" s="10">
        <v>3.88245E-3</v>
      </c>
      <c r="G171" s="10">
        <v>5.0000000000000001E-4</v>
      </c>
      <c r="H171" s="10">
        <v>0.29499999999999998</v>
      </c>
      <c r="I171" s="10">
        <v>6.6000000000000003E-2</v>
      </c>
      <c r="J171" s="10">
        <v>0.61299999999999999</v>
      </c>
      <c r="K171" s="10">
        <v>0.69</v>
      </c>
      <c r="L171" s="10">
        <v>0.13800000000000001</v>
      </c>
      <c r="M171" s="10">
        <v>1.0007314736180002</v>
      </c>
      <c r="N171" s="10">
        <v>4.6335942338400002</v>
      </c>
      <c r="O171" s="10" t="s">
        <v>41</v>
      </c>
      <c r="P171" s="10">
        <v>3.4673685045253126E-6</v>
      </c>
      <c r="Q171" s="10" t="s">
        <v>41</v>
      </c>
      <c r="R171" s="10"/>
      <c r="S171" s="10"/>
      <c r="T171" s="10">
        <f t="shared" si="40"/>
        <v>6.7260108879599989E-2</v>
      </c>
      <c r="U171" s="10">
        <f t="shared" si="41"/>
        <v>4.4461040910000006E-2</v>
      </c>
      <c r="V171" s="10">
        <f t="shared" si="42"/>
        <v>5.7259000000000008E-3</v>
      </c>
      <c r="W171" s="10">
        <f t="shared" si="43"/>
        <v>3.3782809999999999</v>
      </c>
      <c r="X171" s="10">
        <f t="shared" si="44"/>
        <v>0.75581880000000012</v>
      </c>
      <c r="Y171" s="10">
        <f t="shared" si="45"/>
        <v>7.0199534000000003</v>
      </c>
      <c r="Z171" s="10">
        <f t="shared" si="46"/>
        <v>7.9017419999999996</v>
      </c>
      <c r="AA171" s="10">
        <f t="shared" si="47"/>
        <v>1.5803484000000003</v>
      </c>
      <c r="AB171" s="10">
        <f t="shared" si="48"/>
        <v>11.460176689578615</v>
      </c>
      <c r="AC171" s="10">
        <f t="shared" si="49"/>
        <v>53.062994447088926</v>
      </c>
      <c r="AD171" s="10" t="str">
        <f t="shared" si="50"/>
        <v>.</v>
      </c>
      <c r="AE171" s="10">
        <f t="shared" si="51"/>
        <v>3.9707610640122978E-5</v>
      </c>
      <c r="AF171" s="10" t="str">
        <f t="shared" si="52"/>
        <v>.</v>
      </c>
    </row>
    <row r="172" spans="1:32">
      <c r="A172" s="1">
        <v>2000</v>
      </c>
      <c r="B172" s="1" t="s">
        <v>70</v>
      </c>
      <c r="C172" s="1" t="s">
        <v>73</v>
      </c>
      <c r="D172" s="10">
        <v>613.57299999999998</v>
      </c>
      <c r="E172" s="10">
        <v>0.13915255199999998</v>
      </c>
      <c r="F172" s="10">
        <v>3.88245E-3</v>
      </c>
      <c r="G172" s="10">
        <v>2E-3</v>
      </c>
      <c r="H172" s="10">
        <v>0.39100000000000001</v>
      </c>
      <c r="I172" s="10">
        <v>0.14799999999999999</v>
      </c>
      <c r="J172" s="10">
        <v>0.93100000000000005</v>
      </c>
      <c r="K172" s="10">
        <v>0.88600000000000001</v>
      </c>
      <c r="L172" s="10">
        <v>0.245</v>
      </c>
      <c r="M172" s="10">
        <v>1.433669672845</v>
      </c>
      <c r="N172" s="10">
        <v>5.2463340072000006</v>
      </c>
      <c r="O172" s="10" t="s">
        <v>41</v>
      </c>
      <c r="P172" s="10">
        <v>5.2480746024977206E-6</v>
      </c>
      <c r="Q172" s="10" t="s">
        <v>41</v>
      </c>
      <c r="R172" s="10"/>
      <c r="S172" s="10"/>
      <c r="T172" s="10">
        <f t="shared" si="40"/>
        <v>0.85380248788295987</v>
      </c>
      <c r="U172" s="10">
        <f t="shared" si="41"/>
        <v>2.3821664938499999E-2</v>
      </c>
      <c r="V172" s="10">
        <f t="shared" si="42"/>
        <v>1.2271460000000001E-2</v>
      </c>
      <c r="W172" s="10">
        <f t="shared" si="43"/>
        <v>2.3990704300000001</v>
      </c>
      <c r="X172" s="10">
        <f t="shared" si="44"/>
        <v>0.90808803999999999</v>
      </c>
      <c r="Y172" s="10">
        <f t="shared" si="45"/>
        <v>5.7123646299999997</v>
      </c>
      <c r="Z172" s="10">
        <f t="shared" si="46"/>
        <v>5.4362567799999999</v>
      </c>
      <c r="AA172" s="10">
        <f t="shared" si="47"/>
        <v>1.5032538499999999</v>
      </c>
      <c r="AB172" s="10">
        <f t="shared" si="48"/>
        <v>8.7966100217652521</v>
      </c>
      <c r="AC172" s="10">
        <f t="shared" si="49"/>
        <v>32.190088957997261</v>
      </c>
      <c r="AD172" s="10" t="str">
        <f t="shared" si="50"/>
        <v>.</v>
      </c>
      <c r="AE172" s="10">
        <f t="shared" si="51"/>
        <v>3.2200768780783333E-5</v>
      </c>
      <c r="AF172" s="10" t="str">
        <f t="shared" si="52"/>
        <v>.</v>
      </c>
    </row>
    <row r="173" spans="1:32">
      <c r="A173" s="1">
        <v>2001</v>
      </c>
      <c r="B173" s="1" t="s">
        <v>70</v>
      </c>
      <c r="C173" s="1" t="s">
        <v>73</v>
      </c>
      <c r="D173" s="10">
        <v>708.18499999999995</v>
      </c>
      <c r="E173" s="10">
        <v>5.7151940999999998E-2</v>
      </c>
      <c r="F173" s="10">
        <v>3.88245E-3</v>
      </c>
      <c r="G173" s="10">
        <v>1.6000000000000001E-3</v>
      </c>
      <c r="H173" s="10">
        <v>0.51500000000000001</v>
      </c>
      <c r="I173" s="10">
        <v>0.13300000000000001</v>
      </c>
      <c r="J173" s="10">
        <v>0.92800000000000005</v>
      </c>
      <c r="K173" s="10">
        <v>0.85299999999999998</v>
      </c>
      <c r="L173" s="10">
        <v>0.22500000000000001</v>
      </c>
      <c r="M173" s="10">
        <v>1.4176472876770001</v>
      </c>
      <c r="N173" s="10">
        <v>4.9489749995399999</v>
      </c>
      <c r="O173" s="10" t="s">
        <v>41</v>
      </c>
      <c r="P173" s="10">
        <v>6.456542290346543E-6</v>
      </c>
      <c r="Q173" s="10" t="s">
        <v>41</v>
      </c>
      <c r="R173" s="10"/>
      <c r="S173" s="10"/>
      <c r="T173" s="10">
        <f t="shared" si="40"/>
        <v>0.40474147337084992</v>
      </c>
      <c r="U173" s="10">
        <f t="shared" si="41"/>
        <v>2.7494928532499997E-2</v>
      </c>
      <c r="V173" s="10">
        <f t="shared" si="42"/>
        <v>1.1330959999999999E-2</v>
      </c>
      <c r="W173" s="10">
        <f t="shared" si="43"/>
        <v>3.6471527499999996</v>
      </c>
      <c r="X173" s="10">
        <f t="shared" si="44"/>
        <v>0.94188604999999992</v>
      </c>
      <c r="Y173" s="10">
        <f t="shared" si="45"/>
        <v>6.5719568000000006</v>
      </c>
      <c r="Z173" s="10">
        <f t="shared" si="46"/>
        <v>6.0408180499999995</v>
      </c>
      <c r="AA173" s="10">
        <f t="shared" si="47"/>
        <v>1.59341625</v>
      </c>
      <c r="AB173" s="10">
        <f t="shared" si="48"/>
        <v>10.039565444235363</v>
      </c>
      <c r="AC173" s="10">
        <f t="shared" si="49"/>
        <v>35.047898600492346</v>
      </c>
      <c r="AD173" s="10" t="str">
        <f t="shared" si="50"/>
        <v>.</v>
      </c>
      <c r="AE173" s="10">
        <f t="shared" si="51"/>
        <v>4.5724264018890664E-5</v>
      </c>
      <c r="AF173" s="10" t="str">
        <f t="shared" si="52"/>
        <v>.</v>
      </c>
    </row>
    <row r="174" spans="1:32">
      <c r="A174" s="1">
        <v>2002</v>
      </c>
      <c r="B174" s="1" t="s">
        <v>70</v>
      </c>
      <c r="C174" s="1" t="s">
        <v>73</v>
      </c>
      <c r="D174" s="10">
        <v>593.072</v>
      </c>
      <c r="E174" s="10">
        <v>6.3251160000000001E-2</v>
      </c>
      <c r="F174" s="10">
        <v>3.88245E-3</v>
      </c>
      <c r="G174" s="10">
        <v>1.5E-3</v>
      </c>
      <c r="H174" s="10">
        <v>0.50800000000000001</v>
      </c>
      <c r="I174" s="10">
        <v>0.13300000000000001</v>
      </c>
      <c r="J174" s="10">
        <v>0.95399999999999996</v>
      </c>
      <c r="K174" s="10">
        <v>0.84399999999999997</v>
      </c>
      <c r="L174" s="10">
        <v>0.22500000000000001</v>
      </c>
      <c r="M174" s="10">
        <v>1.4236556821149999</v>
      </c>
      <c r="N174" s="10">
        <v>4.8758867586000001</v>
      </c>
      <c r="O174" s="10" t="s">
        <v>41</v>
      </c>
      <c r="P174" s="10">
        <v>5.8884365535558799E-6</v>
      </c>
      <c r="Q174" s="10" t="s">
        <v>41</v>
      </c>
      <c r="R174" s="10"/>
      <c r="S174" s="10"/>
      <c r="T174" s="10">
        <f t="shared" si="40"/>
        <v>0.3751249196352</v>
      </c>
      <c r="U174" s="10">
        <f t="shared" si="41"/>
        <v>2.3025723864000001E-2</v>
      </c>
      <c r="V174" s="10">
        <f t="shared" si="42"/>
        <v>8.8960800000000007E-3</v>
      </c>
      <c r="W174" s="10">
        <f t="shared" si="43"/>
        <v>3.01280576</v>
      </c>
      <c r="X174" s="10">
        <f t="shared" si="44"/>
        <v>0.78878576000000011</v>
      </c>
      <c r="Y174" s="10">
        <f t="shared" si="45"/>
        <v>5.6579068799999996</v>
      </c>
      <c r="Z174" s="10">
        <f t="shared" si="46"/>
        <v>5.0055276799999993</v>
      </c>
      <c r="AA174" s="10">
        <f t="shared" si="47"/>
        <v>1.3344120000000002</v>
      </c>
      <c r="AB174" s="10">
        <f t="shared" si="48"/>
        <v>8.4433032270330735</v>
      </c>
      <c r="AC174" s="10">
        <f t="shared" si="49"/>
        <v>28.917519116964193</v>
      </c>
      <c r="AD174" s="10" t="str">
        <f t="shared" si="50"/>
        <v>.</v>
      </c>
      <c r="AE174" s="10">
        <f t="shared" si="51"/>
        <v>3.492266843690493E-5</v>
      </c>
      <c r="AF174" s="10" t="str">
        <f t="shared" si="52"/>
        <v>.</v>
      </c>
    </row>
    <row r="175" spans="1:32">
      <c r="A175" s="1">
        <v>2003</v>
      </c>
      <c r="B175" s="1" t="s">
        <v>70</v>
      </c>
      <c r="C175" s="1" t="s">
        <v>73</v>
      </c>
      <c r="D175" s="10">
        <v>1126.5070000000001</v>
      </c>
      <c r="E175" s="10">
        <v>3.7724799000000003E-2</v>
      </c>
      <c r="F175" s="10">
        <v>4.6589400000000003E-3</v>
      </c>
      <c r="G175" s="10">
        <v>1E-3</v>
      </c>
      <c r="H175" s="10">
        <v>0.52100000000000002</v>
      </c>
      <c r="I175" s="10">
        <v>0.1</v>
      </c>
      <c r="J175" s="10">
        <v>0.90100000000000002</v>
      </c>
      <c r="K175" s="10">
        <v>0.78800000000000003</v>
      </c>
      <c r="L175" s="10">
        <v>0.20100000000000001</v>
      </c>
      <c r="M175" s="10">
        <v>1.3382029612190001</v>
      </c>
      <c r="N175" s="10">
        <v>4.7126897274600008</v>
      </c>
      <c r="O175" s="10" t="s">
        <v>41</v>
      </c>
      <c r="P175" s="10">
        <v>6.7608297539198155E-6</v>
      </c>
      <c r="Q175" s="10" t="s">
        <v>41</v>
      </c>
      <c r="R175" s="10"/>
      <c r="S175" s="10"/>
      <c r="T175" s="10">
        <f t="shared" si="40"/>
        <v>0.42497250147093008</v>
      </c>
      <c r="U175" s="10">
        <f t="shared" si="41"/>
        <v>5.2483285225800008E-2</v>
      </c>
      <c r="V175" s="10">
        <f t="shared" si="42"/>
        <v>1.1265070000000002E-2</v>
      </c>
      <c r="W175" s="10">
        <f t="shared" si="43"/>
        <v>5.8691014700000004</v>
      </c>
      <c r="X175" s="10">
        <f t="shared" si="44"/>
        <v>1.1265070000000001</v>
      </c>
      <c r="Y175" s="10">
        <f t="shared" si="45"/>
        <v>10.149828070000002</v>
      </c>
      <c r="Z175" s="10">
        <f t="shared" si="46"/>
        <v>8.8768751600000009</v>
      </c>
      <c r="AA175" s="10">
        <f t="shared" si="47"/>
        <v>2.2642790700000002</v>
      </c>
      <c r="AB175" s="10">
        <f t="shared" si="48"/>
        <v>15.074950032339324</v>
      </c>
      <c r="AC175" s="10">
        <f t="shared" si="49"/>
        <v>53.08877966811783</v>
      </c>
      <c r="AD175" s="10" t="str">
        <f t="shared" si="50"/>
        <v>.</v>
      </c>
      <c r="AE175" s="10">
        <f t="shared" si="51"/>
        <v>7.6161220435989508E-5</v>
      </c>
      <c r="AF175" s="10" t="str">
        <f t="shared" si="52"/>
        <v>.</v>
      </c>
    </row>
    <row r="176" spans="1:32">
      <c r="A176" s="1">
        <v>2004</v>
      </c>
      <c r="B176" s="1" t="s">
        <v>70</v>
      </c>
      <c r="C176" s="1" t="s">
        <v>73</v>
      </c>
      <c r="D176" s="10">
        <v>928.55299999999988</v>
      </c>
      <c r="E176" s="10">
        <v>4.1790944999999996E-2</v>
      </c>
      <c r="F176" s="10">
        <v>3.88245E-3</v>
      </c>
      <c r="G176" s="10">
        <v>8.9999999999999998E-4</v>
      </c>
      <c r="H176" s="10">
        <v>0.45</v>
      </c>
      <c r="I176" s="10">
        <v>0.10299999999999999</v>
      </c>
      <c r="J176" s="10">
        <v>0.95</v>
      </c>
      <c r="K176" s="10">
        <v>0.76800000000000002</v>
      </c>
      <c r="L176" s="10">
        <v>0.216</v>
      </c>
      <c r="M176" s="10">
        <v>1.329857968944</v>
      </c>
      <c r="N176" s="10">
        <v>4.7657537928</v>
      </c>
      <c r="O176" s="10" t="s">
        <v>41</v>
      </c>
      <c r="P176" s="10">
        <v>4.8977881936844583E-6</v>
      </c>
      <c r="Q176" s="10" t="s">
        <v>41</v>
      </c>
      <c r="R176" s="10"/>
      <c r="S176" s="10"/>
      <c r="T176" s="10">
        <f t="shared" si="40"/>
        <v>0.38805107352584989</v>
      </c>
      <c r="U176" s="10">
        <f t="shared" si="41"/>
        <v>3.6050605948499993E-2</v>
      </c>
      <c r="V176" s="10">
        <f t="shared" si="42"/>
        <v>8.3569769999999981E-3</v>
      </c>
      <c r="W176" s="10">
        <f t="shared" si="43"/>
        <v>4.1784884999999994</v>
      </c>
      <c r="X176" s="10">
        <f t="shared" si="44"/>
        <v>0.95640958999999981</v>
      </c>
      <c r="Y176" s="10">
        <f t="shared" si="45"/>
        <v>8.8212534999999974</v>
      </c>
      <c r="Z176" s="10">
        <f t="shared" si="46"/>
        <v>7.1312870400000001</v>
      </c>
      <c r="AA176" s="10">
        <f t="shared" si="47"/>
        <v>2.0056744799999997</v>
      </c>
      <c r="AB176" s="10">
        <f t="shared" si="48"/>
        <v>12.348436066368579</v>
      </c>
      <c r="AC176" s="10">
        <f t="shared" si="49"/>
        <v>44.252549815658178</v>
      </c>
      <c r="AD176" s="10" t="str">
        <f t="shared" si="50"/>
        <v>.</v>
      </c>
      <c r="AE176" s="10">
        <f t="shared" si="51"/>
        <v>4.5478559206102838E-5</v>
      </c>
      <c r="AF176" s="10" t="str">
        <f t="shared" si="52"/>
        <v>.</v>
      </c>
    </row>
    <row r="177" spans="1:32">
      <c r="A177" s="1">
        <v>2005</v>
      </c>
      <c r="B177" s="1" t="s">
        <v>70</v>
      </c>
      <c r="C177" s="1" t="s">
        <v>73</v>
      </c>
      <c r="D177" s="10">
        <v>1185.3589999999997</v>
      </c>
      <c r="E177" s="10">
        <v>1.9653038999999997E-2</v>
      </c>
      <c r="F177" s="10">
        <v>3.88245E-3</v>
      </c>
      <c r="G177" s="10">
        <v>5.0000000000000001E-4</v>
      </c>
      <c r="H177" s="10">
        <v>0.44500000000000001</v>
      </c>
      <c r="I177" s="10">
        <v>9.4E-2</v>
      </c>
      <c r="J177" s="10">
        <v>0.9</v>
      </c>
      <c r="K177" s="10">
        <v>0.73699999999999999</v>
      </c>
      <c r="L177" s="10">
        <v>0.20200000000000001</v>
      </c>
      <c r="M177" s="10">
        <v>1.257089636306</v>
      </c>
      <c r="N177" s="10">
        <v>4.5585035753399996</v>
      </c>
      <c r="O177" s="10" t="s">
        <v>41</v>
      </c>
      <c r="P177" s="10">
        <v>4.4668359215096296E-6</v>
      </c>
      <c r="Q177" s="10" t="s">
        <v>41</v>
      </c>
      <c r="R177" s="10"/>
      <c r="S177" s="10"/>
      <c r="T177" s="10">
        <f t="shared" si="40"/>
        <v>0.23295906656000992</v>
      </c>
      <c r="U177" s="10">
        <f t="shared" si="41"/>
        <v>4.6020970495499983E-2</v>
      </c>
      <c r="V177" s="10">
        <f t="shared" si="42"/>
        <v>5.9267949999999995E-3</v>
      </c>
      <c r="W177" s="10">
        <f t="shared" si="43"/>
        <v>5.2748475499999987</v>
      </c>
      <c r="X177" s="10">
        <f t="shared" si="44"/>
        <v>1.1142374599999996</v>
      </c>
      <c r="Y177" s="10">
        <f t="shared" si="45"/>
        <v>10.668230999999999</v>
      </c>
      <c r="Z177" s="10">
        <f t="shared" si="46"/>
        <v>8.7360958299999982</v>
      </c>
      <c r="AA177" s="10">
        <f t="shared" si="47"/>
        <v>2.3944251799999994</v>
      </c>
      <c r="AB177" s="10">
        <f t="shared" si="48"/>
        <v>14.901025142020435</v>
      </c>
      <c r="AC177" s="10">
        <f t="shared" si="49"/>
        <v>54.034632395614452</v>
      </c>
      <c r="AD177" s="10" t="str">
        <f t="shared" si="50"/>
        <v>.</v>
      </c>
      <c r="AE177" s="10">
        <f t="shared" si="51"/>
        <v>5.2948041610847318E-5</v>
      </c>
      <c r="AF177" s="10" t="str">
        <f t="shared" si="52"/>
        <v>.</v>
      </c>
    </row>
    <row r="178" spans="1:32">
      <c r="A178" s="1">
        <v>2006</v>
      </c>
      <c r="B178" s="1" t="s">
        <v>70</v>
      </c>
      <c r="C178" s="1" t="s">
        <v>73</v>
      </c>
      <c r="D178" s="10">
        <v>940.37300000000005</v>
      </c>
      <c r="E178" s="10">
        <v>8.9907005999999998E-2</v>
      </c>
      <c r="F178" s="10">
        <v>3.88245E-3</v>
      </c>
      <c r="G178" s="10">
        <v>5.0000000000000001E-4</v>
      </c>
      <c r="H178" s="10">
        <v>0.39300000000000002</v>
      </c>
      <c r="I178" s="10">
        <v>0.126</v>
      </c>
      <c r="J178" s="10">
        <v>0.86699999999999999</v>
      </c>
      <c r="K178" s="10">
        <v>0.72499999999999998</v>
      </c>
      <c r="L178" s="10">
        <v>0.20899999999999999</v>
      </c>
      <c r="M178" s="10">
        <v>1.1923324962520001</v>
      </c>
      <c r="N178" s="10">
        <v>4.5735217070399994</v>
      </c>
      <c r="O178" s="10" t="s">
        <v>41</v>
      </c>
      <c r="P178" s="10">
        <v>4.6773514128719787E-6</v>
      </c>
      <c r="Q178" s="10" t="s">
        <v>41</v>
      </c>
      <c r="R178" s="10"/>
      <c r="S178" s="10"/>
      <c r="T178" s="10">
        <f t="shared" si="40"/>
        <v>0.84546120953238002</v>
      </c>
      <c r="U178" s="10">
        <f t="shared" si="41"/>
        <v>3.6509511538500003E-2</v>
      </c>
      <c r="V178" s="10">
        <f t="shared" si="42"/>
        <v>4.7018650000000004E-3</v>
      </c>
      <c r="W178" s="10">
        <f t="shared" si="43"/>
        <v>3.6956658900000003</v>
      </c>
      <c r="X178" s="10">
        <f t="shared" si="44"/>
        <v>1.18486998</v>
      </c>
      <c r="Y178" s="10">
        <f t="shared" si="45"/>
        <v>8.1530339099999996</v>
      </c>
      <c r="Z178" s="10">
        <f t="shared" si="46"/>
        <v>6.8177042500000002</v>
      </c>
      <c r="AA178" s="10">
        <f t="shared" si="47"/>
        <v>1.9653795700000001</v>
      </c>
      <c r="AB178" s="10">
        <f t="shared" si="48"/>
        <v>11.21237286497982</v>
      </c>
      <c r="AC178" s="10">
        <f t="shared" si="49"/>
        <v>43.008163282143258</v>
      </c>
      <c r="AD178" s="10" t="str">
        <f t="shared" si="50"/>
        <v>.</v>
      </c>
      <c r="AE178" s="10">
        <f t="shared" si="51"/>
        <v>4.3984549801766618E-5</v>
      </c>
      <c r="AF178" s="10" t="str">
        <f t="shared" si="52"/>
        <v>.</v>
      </c>
    </row>
    <row r="179" spans="1:32">
      <c r="A179" s="1">
        <v>2007</v>
      </c>
      <c r="B179" s="1" t="s">
        <v>70</v>
      </c>
      <c r="C179" s="1" t="s">
        <v>73</v>
      </c>
      <c r="D179" s="1">
        <v>1020.28</v>
      </c>
      <c r="E179" s="10">
        <v>6.5736026999999989E-2</v>
      </c>
      <c r="F179" s="10">
        <v>3.88245E-3</v>
      </c>
      <c r="G179" s="10">
        <v>5.0000000000000001E-4</v>
      </c>
      <c r="H179" s="10">
        <v>0.35399999999999998</v>
      </c>
      <c r="I179" s="10">
        <v>0.11600000000000001</v>
      </c>
      <c r="J179" s="10">
        <v>0.878</v>
      </c>
      <c r="K179" s="10">
        <v>0.72899999999999998</v>
      </c>
      <c r="L179" s="10">
        <v>0.218</v>
      </c>
      <c r="M179" s="10">
        <v>1.20501688451</v>
      </c>
      <c r="N179" s="10">
        <v>4.8738843410400001</v>
      </c>
      <c r="O179" s="10" t="s">
        <v>41</v>
      </c>
      <c r="P179" s="10">
        <v>4.168693834703354E-6</v>
      </c>
      <c r="Q179" s="10" t="s">
        <v>41</v>
      </c>
      <c r="R179" s="10"/>
      <c r="S179" s="10"/>
      <c r="T179" s="10">
        <f t="shared" si="40"/>
        <v>0.67069153627559985</v>
      </c>
      <c r="U179" s="10">
        <f t="shared" si="41"/>
        <v>3.9611860859999994E-2</v>
      </c>
      <c r="V179" s="10">
        <f t="shared" si="42"/>
        <v>5.1014000000000007E-3</v>
      </c>
      <c r="W179" s="10">
        <f t="shared" si="43"/>
        <v>3.6117911999999994</v>
      </c>
      <c r="X179" s="10">
        <f t="shared" si="44"/>
        <v>1.1835248</v>
      </c>
      <c r="Y179" s="10">
        <f t="shared" si="45"/>
        <v>8.9580584000000005</v>
      </c>
      <c r="Z179" s="10">
        <f t="shared" si="46"/>
        <v>7.4378411999999994</v>
      </c>
      <c r="AA179" s="10">
        <f t="shared" si="47"/>
        <v>2.2242104</v>
      </c>
      <c r="AB179" s="10">
        <f t="shared" si="48"/>
        <v>12.294546269278628</v>
      </c>
      <c r="AC179" s="10">
        <f t="shared" si="49"/>
        <v>49.727267154762913</v>
      </c>
      <c r="AD179" s="10" t="str">
        <f t="shared" si="50"/>
        <v>.</v>
      </c>
      <c r="AE179" s="10">
        <f t="shared" si="51"/>
        <v>4.2532349456711376E-5</v>
      </c>
      <c r="AF179" s="10" t="str">
        <f t="shared" si="52"/>
        <v>.</v>
      </c>
    </row>
    <row r="180" spans="1:32">
      <c r="A180" s="1">
        <v>2008</v>
      </c>
      <c r="B180" s="1" t="s">
        <v>70</v>
      </c>
      <c r="C180" s="1" t="s">
        <v>73</v>
      </c>
      <c r="D180" s="1">
        <v>1035.27</v>
      </c>
      <c r="E180" s="10">
        <v>3.4110446999999995E-2</v>
      </c>
      <c r="F180" s="10">
        <v>3.88245E-3</v>
      </c>
      <c r="G180" s="10">
        <v>5.0000000000000001E-4</v>
      </c>
      <c r="H180" s="10">
        <v>0.31900000000000001</v>
      </c>
      <c r="I180" s="10">
        <v>8.1000000000000003E-2</v>
      </c>
      <c r="J180" s="10">
        <v>0.82599999999999996</v>
      </c>
      <c r="K180" s="10">
        <v>0.70199999999999996</v>
      </c>
      <c r="L180" s="10">
        <v>0.20699999999999999</v>
      </c>
      <c r="M180" s="10">
        <v>1.153277932405</v>
      </c>
      <c r="N180" s="10">
        <v>5.0480946687600001</v>
      </c>
      <c r="O180" s="10" t="s">
        <v>41</v>
      </c>
      <c r="P180" s="10">
        <v>3.5481338923357504E-6</v>
      </c>
      <c r="Q180" s="10" t="s">
        <v>41</v>
      </c>
      <c r="R180" s="10"/>
      <c r="S180" s="10"/>
      <c r="T180" s="10">
        <f t="shared" si="40"/>
        <v>0.35313522465689995</v>
      </c>
      <c r="U180" s="10">
        <f t="shared" si="41"/>
        <v>4.0193840114999997E-2</v>
      </c>
      <c r="V180" s="10">
        <f t="shared" si="42"/>
        <v>5.1763499999999997E-3</v>
      </c>
      <c r="W180" s="10">
        <f t="shared" si="43"/>
        <v>3.3025112999999999</v>
      </c>
      <c r="X180" s="10">
        <f t="shared" si="44"/>
        <v>0.83856870000000006</v>
      </c>
      <c r="Y180" s="10">
        <f t="shared" si="45"/>
        <v>8.5513302000000007</v>
      </c>
      <c r="Z180" s="10">
        <f t="shared" si="46"/>
        <v>7.2675953999999994</v>
      </c>
      <c r="AA180" s="10">
        <f t="shared" si="47"/>
        <v>2.1430088999999999</v>
      </c>
      <c r="AB180" s="10">
        <f t="shared" si="48"/>
        <v>11.939540450809243</v>
      </c>
      <c r="AC180" s="10">
        <f t="shared" si="49"/>
        <v>52.261409677271651</v>
      </c>
      <c r="AD180" s="10" t="str">
        <f t="shared" si="50"/>
        <v>.</v>
      </c>
      <c r="AE180" s="10">
        <f t="shared" si="51"/>
        <v>3.6732765747184323E-5</v>
      </c>
      <c r="AF180" s="10" t="str">
        <f t="shared" si="52"/>
        <v>.</v>
      </c>
    </row>
    <row r="181" spans="1:32">
      <c r="A181" s="1">
        <v>2009</v>
      </c>
      <c r="B181" s="1" t="s">
        <v>70</v>
      </c>
      <c r="C181" s="1" t="s">
        <v>73</v>
      </c>
      <c r="D181" s="1">
        <v>1089.29</v>
      </c>
      <c r="E181" s="10">
        <v>2.0556626999999997E-2</v>
      </c>
      <c r="F181" s="10">
        <v>3.88245E-3</v>
      </c>
      <c r="G181" s="10">
        <v>5.0000000000000001E-4</v>
      </c>
      <c r="H181" s="10">
        <v>0.33600000000000002</v>
      </c>
      <c r="I181" s="10">
        <v>9.8000000000000004E-2</v>
      </c>
      <c r="J181" s="10">
        <v>0.81899999999999995</v>
      </c>
      <c r="K181" s="10">
        <v>0.68300000000000005</v>
      </c>
      <c r="L181" s="10">
        <v>0.20100000000000001</v>
      </c>
      <c r="M181" s="10">
        <v>1.0678252115089999</v>
      </c>
      <c r="N181" s="10">
        <v>5.0270692843800004</v>
      </c>
      <c r="O181" s="10" t="s">
        <v>41</v>
      </c>
      <c r="P181" s="10">
        <v>2.8840315031265995E-6</v>
      </c>
      <c r="Q181" s="10" t="s">
        <v>41</v>
      </c>
      <c r="R181" s="10"/>
      <c r="S181" s="10"/>
      <c r="T181" s="10">
        <f t="shared" si="40"/>
        <v>0.22392128224829996</v>
      </c>
      <c r="U181" s="10">
        <f t="shared" si="41"/>
        <v>4.2291139604999993E-2</v>
      </c>
      <c r="V181" s="10">
        <f t="shared" si="42"/>
        <v>5.4464500000000002E-3</v>
      </c>
      <c r="W181" s="10">
        <f t="shared" si="43"/>
        <v>3.6600144000000001</v>
      </c>
      <c r="X181" s="10">
        <f t="shared" si="44"/>
        <v>1.0675042000000001</v>
      </c>
      <c r="Y181" s="10">
        <f t="shared" si="45"/>
        <v>8.9212850999999986</v>
      </c>
      <c r="Z181" s="10">
        <f t="shared" si="46"/>
        <v>7.4398507000000009</v>
      </c>
      <c r="AA181" s="10">
        <f t="shared" si="47"/>
        <v>2.1894729000000002</v>
      </c>
      <c r="AB181" s="10">
        <f t="shared" si="48"/>
        <v>11.631713246446385</v>
      </c>
      <c r="AC181" s="10">
        <f t="shared" si="49"/>
        <v>54.759363007822905</v>
      </c>
      <c r="AD181" s="10" t="str">
        <f t="shared" si="50"/>
        <v>.</v>
      </c>
      <c r="AE181" s="10">
        <f t="shared" si="51"/>
        <v>3.1415466760407733E-5</v>
      </c>
      <c r="AF181" s="10" t="str">
        <f t="shared" si="52"/>
        <v>.</v>
      </c>
    </row>
    <row r="182" spans="1:32">
      <c r="A182" s="1">
        <v>2000</v>
      </c>
      <c r="B182" s="1" t="s">
        <v>70</v>
      </c>
      <c r="C182" s="1" t="s">
        <v>74</v>
      </c>
      <c r="D182" s="10">
        <v>677.25099999999998</v>
      </c>
      <c r="E182" s="10">
        <v>0.38763925199999999</v>
      </c>
      <c r="F182" s="10">
        <v>3.88245E-3</v>
      </c>
      <c r="G182" s="10">
        <v>2E-3</v>
      </c>
      <c r="H182" s="10">
        <v>0.39400000000000002</v>
      </c>
      <c r="I182" s="10">
        <v>0.28000000000000003</v>
      </c>
      <c r="J182" s="10">
        <v>0.94399999999999995</v>
      </c>
      <c r="K182" s="10">
        <v>1.4990000000000001</v>
      </c>
      <c r="L182" s="10">
        <v>0.3</v>
      </c>
      <c r="M182" s="10">
        <v>1.4617088468889998</v>
      </c>
      <c r="N182" s="10">
        <v>5.9982418009799998</v>
      </c>
      <c r="O182" s="10" t="s">
        <v>41</v>
      </c>
      <c r="P182" s="10">
        <v>1.9498445997580441E-6</v>
      </c>
      <c r="Q182" s="10" t="s">
        <v>41</v>
      </c>
      <c r="R182" s="10"/>
      <c r="S182" s="10"/>
      <c r="T182" s="10">
        <f t="shared" si="40"/>
        <v>2.6252907105625201</v>
      </c>
      <c r="U182" s="10">
        <f t="shared" si="41"/>
        <v>2.6293931449499999E-2</v>
      </c>
      <c r="V182" s="10">
        <f t="shared" si="42"/>
        <v>1.3545019999999998E-2</v>
      </c>
      <c r="W182" s="10">
        <f t="shared" si="43"/>
        <v>2.6683689400000001</v>
      </c>
      <c r="X182" s="10">
        <f t="shared" si="44"/>
        <v>1.8963028</v>
      </c>
      <c r="Y182" s="10">
        <f t="shared" si="45"/>
        <v>6.39324944</v>
      </c>
      <c r="Z182" s="10">
        <f t="shared" si="46"/>
        <v>10.15199249</v>
      </c>
      <c r="AA182" s="10">
        <f t="shared" si="47"/>
        <v>2.0317530000000001</v>
      </c>
      <c r="AB182" s="10">
        <f t="shared" si="48"/>
        <v>9.8994377826442204</v>
      </c>
      <c r="AC182" s="10">
        <f t="shared" si="49"/>
        <v>40.623152579555061</v>
      </c>
      <c r="AD182" s="10" t="str">
        <f t="shared" si="50"/>
        <v>.</v>
      </c>
      <c r="AE182" s="10">
        <f t="shared" si="51"/>
        <v>1.3205342050307352E-5</v>
      </c>
      <c r="AF182" s="10" t="str">
        <f t="shared" si="52"/>
        <v>.</v>
      </c>
    </row>
    <row r="183" spans="1:32">
      <c r="A183" s="1">
        <v>2001</v>
      </c>
      <c r="B183" s="1" t="s">
        <v>70</v>
      </c>
      <c r="C183" s="1" t="s">
        <v>74</v>
      </c>
      <c r="D183" s="10">
        <v>752.33500000000004</v>
      </c>
      <c r="E183" s="10">
        <v>0.15315816600000001</v>
      </c>
      <c r="F183" s="10">
        <v>3.88245E-3</v>
      </c>
      <c r="G183" s="10">
        <v>1.8E-3</v>
      </c>
      <c r="H183" s="10">
        <v>0.47399999999999998</v>
      </c>
      <c r="I183" s="10">
        <v>0.24</v>
      </c>
      <c r="J183" s="10">
        <v>0.94099999999999995</v>
      </c>
      <c r="K183" s="10">
        <v>1.3320000000000001</v>
      </c>
      <c r="L183" s="10">
        <v>0.25700000000000001</v>
      </c>
      <c r="M183" s="10">
        <v>1.486410024023</v>
      </c>
      <c r="N183" s="10">
        <v>5.8090133415599992</v>
      </c>
      <c r="O183" s="10" t="s">
        <v>41</v>
      </c>
      <c r="P183" s="10">
        <v>1.7782794100389193E-6</v>
      </c>
      <c r="Q183" s="10" t="s">
        <v>41</v>
      </c>
      <c r="R183" s="10"/>
      <c r="S183" s="10"/>
      <c r="T183" s="10">
        <f t="shared" si="40"/>
        <v>1.1522624881761001</v>
      </c>
      <c r="U183" s="10">
        <f t="shared" si="41"/>
        <v>2.92090302075E-2</v>
      </c>
      <c r="V183" s="10">
        <f t="shared" si="42"/>
        <v>1.354203E-2</v>
      </c>
      <c r="W183" s="10">
        <f t="shared" si="43"/>
        <v>3.5660678999999997</v>
      </c>
      <c r="X183" s="10">
        <f t="shared" si="44"/>
        <v>1.8056040000000002</v>
      </c>
      <c r="Y183" s="10">
        <f t="shared" si="45"/>
        <v>7.0794723499999996</v>
      </c>
      <c r="Z183" s="10">
        <f t="shared" si="46"/>
        <v>10.021102200000001</v>
      </c>
      <c r="AA183" s="10">
        <f t="shared" si="47"/>
        <v>1.93350095</v>
      </c>
      <c r="AB183" s="10">
        <f t="shared" si="48"/>
        <v>11.182782854233437</v>
      </c>
      <c r="AC183" s="10">
        <f t="shared" si="49"/>
        <v>43.703240523225425</v>
      </c>
      <c r="AD183" s="10" t="str">
        <f t="shared" si="50"/>
        <v>.</v>
      </c>
      <c r="AE183" s="10">
        <f t="shared" si="51"/>
        <v>1.3378618399516305E-5</v>
      </c>
      <c r="AF183" s="10" t="str">
        <f t="shared" si="52"/>
        <v>.</v>
      </c>
    </row>
    <row r="184" spans="1:32">
      <c r="A184" s="1">
        <v>2002</v>
      </c>
      <c r="B184" s="1" t="s">
        <v>70</v>
      </c>
      <c r="C184" s="1" t="s">
        <v>74</v>
      </c>
      <c r="D184" s="10">
        <v>633.93300000000011</v>
      </c>
      <c r="E184" s="10">
        <v>0.18772040699999998</v>
      </c>
      <c r="F184" s="10">
        <v>3.88245E-3</v>
      </c>
      <c r="G184" s="10">
        <v>2.2000000000000001E-3</v>
      </c>
      <c r="H184" s="10">
        <v>0.47</v>
      </c>
      <c r="I184" s="10">
        <v>0.23200000000000001</v>
      </c>
      <c r="J184" s="10">
        <v>0.98399999999999999</v>
      </c>
      <c r="K184" s="10">
        <v>1.339</v>
      </c>
      <c r="L184" s="10">
        <v>0.26200000000000001</v>
      </c>
      <c r="M184" s="10">
        <v>1.4627102459619998</v>
      </c>
      <c r="N184" s="10">
        <v>5.8720894947000009</v>
      </c>
      <c r="O184" s="10" t="s">
        <v>41</v>
      </c>
      <c r="P184" s="10">
        <v>1.445439770745926E-6</v>
      </c>
      <c r="Q184" s="10" t="s">
        <v>41</v>
      </c>
      <c r="R184" s="10"/>
      <c r="S184" s="10"/>
      <c r="T184" s="10">
        <f t="shared" si="40"/>
        <v>1.19002160770731</v>
      </c>
      <c r="U184" s="10">
        <f t="shared" si="41"/>
        <v>2.4612131758500001E-2</v>
      </c>
      <c r="V184" s="10">
        <f t="shared" si="42"/>
        <v>1.3946526000000004E-2</v>
      </c>
      <c r="W184" s="10">
        <f t="shared" si="43"/>
        <v>2.9794851000000007</v>
      </c>
      <c r="X184" s="10">
        <f t="shared" si="44"/>
        <v>1.4707245600000005</v>
      </c>
      <c r="Y184" s="10">
        <f t="shared" si="45"/>
        <v>6.2379007200000016</v>
      </c>
      <c r="Z184" s="10">
        <f t="shared" si="46"/>
        <v>8.4883628700000013</v>
      </c>
      <c r="AA184" s="10">
        <f t="shared" si="47"/>
        <v>1.6609044600000005</v>
      </c>
      <c r="AB184" s="10">
        <f t="shared" si="48"/>
        <v>9.2726029435342863</v>
      </c>
      <c r="AC184" s="10">
        <f t="shared" si="49"/>
        <v>37.225113096436559</v>
      </c>
      <c r="AD184" s="10" t="str">
        <f t="shared" si="50"/>
        <v>.</v>
      </c>
      <c r="AE184" s="10">
        <f t="shared" si="51"/>
        <v>9.1631197018827733E-6</v>
      </c>
      <c r="AF184" s="10" t="str">
        <f t="shared" si="52"/>
        <v>.</v>
      </c>
    </row>
    <row r="185" spans="1:32">
      <c r="A185" s="1">
        <v>2003</v>
      </c>
      <c r="B185" s="1" t="s">
        <v>70</v>
      </c>
      <c r="C185" s="1" t="s">
        <v>74</v>
      </c>
      <c r="D185" s="10">
        <v>1201.373</v>
      </c>
      <c r="E185" s="10">
        <v>0.101879547</v>
      </c>
      <c r="F185" s="10">
        <v>3.88245E-3</v>
      </c>
      <c r="G185" s="10">
        <v>1.2999999999999999E-3</v>
      </c>
      <c r="H185" s="10">
        <v>0.46300000000000002</v>
      </c>
      <c r="I185" s="10">
        <v>0.17699999999999999</v>
      </c>
      <c r="J185" s="10">
        <v>0.873</v>
      </c>
      <c r="K185" s="10">
        <v>1.2490000000000001</v>
      </c>
      <c r="L185" s="10">
        <v>0.22600000000000001</v>
      </c>
      <c r="M185" s="10">
        <v>1.3689125327910001</v>
      </c>
      <c r="N185" s="10">
        <v>5.6488199367600007</v>
      </c>
      <c r="O185" s="10" t="s">
        <v>41</v>
      </c>
      <c r="P185" s="10">
        <v>1.6982436524617446E-6</v>
      </c>
      <c r="Q185" s="10" t="s">
        <v>41</v>
      </c>
      <c r="R185" s="10"/>
      <c r="S185" s="10"/>
      <c r="T185" s="10">
        <f t="shared" si="40"/>
        <v>1.22395337018031</v>
      </c>
      <c r="U185" s="10">
        <f t="shared" si="41"/>
        <v>4.6642706038500001E-2</v>
      </c>
      <c r="V185" s="10">
        <f t="shared" si="42"/>
        <v>1.5617849E-2</v>
      </c>
      <c r="W185" s="10">
        <f t="shared" si="43"/>
        <v>5.5623569900000005</v>
      </c>
      <c r="X185" s="10">
        <f t="shared" si="44"/>
        <v>2.1264302100000001</v>
      </c>
      <c r="Y185" s="10">
        <f t="shared" si="45"/>
        <v>10.487986290000002</v>
      </c>
      <c r="Z185" s="10">
        <f t="shared" si="46"/>
        <v>15.005148770000003</v>
      </c>
      <c r="AA185" s="10">
        <f t="shared" si="47"/>
        <v>2.7151029800000002</v>
      </c>
      <c r="AB185" s="10">
        <f t="shared" si="48"/>
        <v>16.445745562567222</v>
      </c>
      <c r="AC185" s="10">
        <f t="shared" si="49"/>
        <v>67.863397538851729</v>
      </c>
      <c r="AD185" s="10" t="str">
        <f t="shared" si="50"/>
        <v>.</v>
      </c>
      <c r="AE185" s="10">
        <f t="shared" si="51"/>
        <v>2.0402240714889237E-5</v>
      </c>
      <c r="AF185" s="10" t="str">
        <f t="shared" si="52"/>
        <v>.</v>
      </c>
    </row>
    <row r="186" spans="1:32">
      <c r="A186" s="1">
        <v>2004</v>
      </c>
      <c r="B186" s="1" t="s">
        <v>70</v>
      </c>
      <c r="C186" s="1" t="s">
        <v>74</v>
      </c>
      <c r="D186" s="10">
        <v>959.73</v>
      </c>
      <c r="E186" s="10">
        <v>7.8160361999999983E-2</v>
      </c>
      <c r="F186" s="10">
        <v>3.88245E-3</v>
      </c>
      <c r="G186" s="10">
        <v>8.0000000000000004E-4</v>
      </c>
      <c r="H186" s="10">
        <v>0.44600000000000001</v>
      </c>
      <c r="I186" s="10">
        <v>0.19500000000000001</v>
      </c>
      <c r="J186" s="10">
        <v>0.93</v>
      </c>
      <c r="K186" s="10">
        <v>1.175</v>
      </c>
      <c r="L186" s="10">
        <v>0.22700000000000001</v>
      </c>
      <c r="M186" s="10">
        <v>1.3385367609100001</v>
      </c>
      <c r="N186" s="10">
        <v>5.51866279536</v>
      </c>
      <c r="O186" s="10" t="s">
        <v>41</v>
      </c>
      <c r="P186" s="10">
        <v>1.3489628825916527E-6</v>
      </c>
      <c r="Q186" s="10" t="s">
        <v>41</v>
      </c>
      <c r="R186" s="10"/>
      <c r="S186" s="10"/>
      <c r="T186" s="10">
        <f t="shared" si="40"/>
        <v>0.75012844222259989</v>
      </c>
      <c r="U186" s="10">
        <f t="shared" si="41"/>
        <v>3.7261037385000001E-2</v>
      </c>
      <c r="V186" s="10">
        <f t="shared" si="42"/>
        <v>7.67784E-3</v>
      </c>
      <c r="W186" s="10">
        <f t="shared" si="43"/>
        <v>4.2803958</v>
      </c>
      <c r="X186" s="10">
        <f t="shared" si="44"/>
        <v>1.8714735000000002</v>
      </c>
      <c r="Y186" s="10">
        <f t="shared" si="45"/>
        <v>8.9254890000000007</v>
      </c>
      <c r="Z186" s="10">
        <f t="shared" si="46"/>
        <v>11.276827500000001</v>
      </c>
      <c r="AA186" s="10">
        <f t="shared" si="47"/>
        <v>2.1785871000000001</v>
      </c>
      <c r="AB186" s="10">
        <f t="shared" si="48"/>
        <v>12.846338855481545</v>
      </c>
      <c r="AC186" s="10">
        <f t="shared" si="49"/>
        <v>52.964262445908524</v>
      </c>
      <c r="AD186" s="10" t="str">
        <f t="shared" si="50"/>
        <v>.</v>
      </c>
      <c r="AE186" s="10">
        <f t="shared" si="51"/>
        <v>1.2946401473096869E-5</v>
      </c>
      <c r="AF186" s="10" t="str">
        <f t="shared" si="52"/>
        <v>.</v>
      </c>
    </row>
    <row r="187" spans="1:32">
      <c r="A187" s="1">
        <v>2005</v>
      </c>
      <c r="B187" s="1" t="s">
        <v>70</v>
      </c>
      <c r="C187" s="1" t="s">
        <v>74</v>
      </c>
      <c r="D187" s="10">
        <v>1252.883</v>
      </c>
      <c r="E187" s="10">
        <v>4.7664266999999996E-2</v>
      </c>
      <c r="F187" s="10">
        <v>3.88245E-3</v>
      </c>
      <c r="G187" s="10">
        <v>5.0000000000000001E-4</v>
      </c>
      <c r="H187" s="10">
        <v>0.41899999999999998</v>
      </c>
      <c r="I187" s="10">
        <v>0.16300000000000001</v>
      </c>
      <c r="J187" s="10">
        <v>0.879</v>
      </c>
      <c r="K187" s="10">
        <v>1.135</v>
      </c>
      <c r="L187" s="10">
        <v>0.20899999999999999</v>
      </c>
      <c r="M187" s="10">
        <v>1.2714430230190001</v>
      </c>
      <c r="N187" s="10">
        <v>5.2543436774399996</v>
      </c>
      <c r="O187" s="10" t="s">
        <v>41</v>
      </c>
      <c r="P187" s="10">
        <v>1.2589254117941642E-6</v>
      </c>
      <c r="Q187" s="10" t="s">
        <v>41</v>
      </c>
      <c r="R187" s="10"/>
      <c r="S187" s="10"/>
      <c r="T187" s="10">
        <f t="shared" si="40"/>
        <v>0.59717749831761002</v>
      </c>
      <c r="U187" s="10">
        <f t="shared" si="41"/>
        <v>4.8642556033500005E-2</v>
      </c>
      <c r="V187" s="10">
        <f t="shared" si="42"/>
        <v>6.2644149999999997E-3</v>
      </c>
      <c r="W187" s="10">
        <f t="shared" si="43"/>
        <v>5.2495797700000004</v>
      </c>
      <c r="X187" s="10">
        <f t="shared" si="44"/>
        <v>2.0421992900000001</v>
      </c>
      <c r="Y187" s="10">
        <f t="shared" si="45"/>
        <v>11.012841570000001</v>
      </c>
      <c r="Z187" s="10">
        <f t="shared" si="46"/>
        <v>14.22022205</v>
      </c>
      <c r="AA187" s="10">
        <f t="shared" si="47"/>
        <v>2.6185254700000002</v>
      </c>
      <c r="AB187" s="10">
        <f t="shared" si="48"/>
        <v>15.92969349009114</v>
      </c>
      <c r="AC187" s="10">
        <f t="shared" si="49"/>
        <v>65.830778696220591</v>
      </c>
      <c r="AD187" s="10" t="str">
        <f t="shared" si="50"/>
        <v>.</v>
      </c>
      <c r="AE187" s="10">
        <f t="shared" si="51"/>
        <v>1.5772862467049077E-5</v>
      </c>
      <c r="AF187" s="10" t="str">
        <f t="shared" si="52"/>
        <v>.</v>
      </c>
    </row>
    <row r="188" spans="1:32">
      <c r="A188" s="1">
        <v>2006</v>
      </c>
      <c r="B188" s="1" t="s">
        <v>70</v>
      </c>
      <c r="C188" s="1" t="s">
        <v>74</v>
      </c>
      <c r="D188" s="10">
        <v>988.99999999999989</v>
      </c>
      <c r="E188" s="10">
        <v>0.12108079200000001</v>
      </c>
      <c r="F188" s="10">
        <v>3.88245E-3</v>
      </c>
      <c r="G188" s="10">
        <v>5.0000000000000001E-4</v>
      </c>
      <c r="H188" s="10">
        <v>0.38100000000000001</v>
      </c>
      <c r="I188" s="10">
        <v>0.185</v>
      </c>
      <c r="J188" s="10">
        <v>0.85399999999999998</v>
      </c>
      <c r="K188" s="10">
        <v>1.1060000000000001</v>
      </c>
      <c r="L188" s="10">
        <v>0.21</v>
      </c>
      <c r="M188" s="10">
        <v>1.204349285128</v>
      </c>
      <c r="N188" s="10">
        <v>5.2763702705999993</v>
      </c>
      <c r="O188" s="10" t="s">
        <v>41</v>
      </c>
      <c r="P188" s="10">
        <v>1.3803842646028812E-6</v>
      </c>
      <c r="Q188" s="10" t="s">
        <v>41</v>
      </c>
      <c r="R188" s="10"/>
      <c r="S188" s="10"/>
      <c r="T188" s="10">
        <f t="shared" si="40"/>
        <v>1.1974890328799999</v>
      </c>
      <c r="U188" s="10">
        <f t="shared" si="41"/>
        <v>3.8397430499999996E-2</v>
      </c>
      <c r="V188" s="10">
        <f t="shared" si="42"/>
        <v>4.9449999999999997E-3</v>
      </c>
      <c r="W188" s="10">
        <f t="shared" si="43"/>
        <v>3.7680899999999995</v>
      </c>
      <c r="X188" s="10">
        <f t="shared" si="44"/>
        <v>1.8296499999999998</v>
      </c>
      <c r="Y188" s="10">
        <f t="shared" si="45"/>
        <v>8.4460599999999992</v>
      </c>
      <c r="Z188" s="10">
        <f t="shared" si="46"/>
        <v>10.93834</v>
      </c>
      <c r="AA188" s="10">
        <f t="shared" si="47"/>
        <v>2.0768999999999997</v>
      </c>
      <c r="AB188" s="10">
        <f t="shared" si="48"/>
        <v>11.91101442991592</v>
      </c>
      <c r="AC188" s="10">
        <f t="shared" si="49"/>
        <v>52.183301976233992</v>
      </c>
      <c r="AD188" s="10" t="str">
        <f t="shared" si="50"/>
        <v>.</v>
      </c>
      <c r="AE188" s="10">
        <f t="shared" si="51"/>
        <v>1.3652000376922495E-5</v>
      </c>
      <c r="AF188" s="10" t="str">
        <f t="shared" si="52"/>
        <v>.</v>
      </c>
    </row>
    <row r="189" spans="1:32">
      <c r="A189" s="1">
        <v>2007</v>
      </c>
      <c r="B189" s="1" t="s">
        <v>70</v>
      </c>
      <c r="C189" s="1" t="s">
        <v>74</v>
      </c>
      <c r="D189" s="1">
        <v>1037.33</v>
      </c>
      <c r="E189" s="10">
        <v>5.0600927999999996E-2</v>
      </c>
      <c r="F189" s="10">
        <v>3.88245E-3</v>
      </c>
      <c r="G189" s="10">
        <v>6.9999999999999999E-4</v>
      </c>
      <c r="H189" s="10">
        <v>0.34200000000000003</v>
      </c>
      <c r="I189" s="10">
        <v>0.155</v>
      </c>
      <c r="J189" s="10">
        <v>0.85199999999999998</v>
      </c>
      <c r="K189" s="10">
        <v>1.0489999999999999</v>
      </c>
      <c r="L189" s="10">
        <v>0.20599999999999999</v>
      </c>
      <c r="M189" s="10">
        <v>1.2170336733860001</v>
      </c>
      <c r="N189" s="10">
        <v>5.4826192792800006</v>
      </c>
      <c r="O189" s="10" t="s">
        <v>41</v>
      </c>
      <c r="P189" s="10">
        <v>1.3182567385564063E-6</v>
      </c>
      <c r="Q189" s="10" t="s">
        <v>41</v>
      </c>
      <c r="R189" s="10"/>
      <c r="S189" s="10"/>
      <c r="T189" s="10">
        <f t="shared" si="40"/>
        <v>0.52489860642239994</v>
      </c>
      <c r="U189" s="10">
        <f t="shared" si="41"/>
        <v>4.0273818585000003E-2</v>
      </c>
      <c r="V189" s="10">
        <f t="shared" si="42"/>
        <v>7.26131E-3</v>
      </c>
      <c r="W189" s="10">
        <f t="shared" si="43"/>
        <v>3.5476686000000002</v>
      </c>
      <c r="X189" s="10">
        <f t="shared" si="44"/>
        <v>1.6078614999999998</v>
      </c>
      <c r="Y189" s="10">
        <f t="shared" si="45"/>
        <v>8.8380515999999982</v>
      </c>
      <c r="Z189" s="10">
        <f t="shared" si="46"/>
        <v>10.8815917</v>
      </c>
      <c r="AA189" s="10">
        <f t="shared" si="47"/>
        <v>2.1368997999999997</v>
      </c>
      <c r="AB189" s="10">
        <f t="shared" si="48"/>
        <v>12.624655404134995</v>
      </c>
      <c r="AC189" s="10">
        <f t="shared" si="49"/>
        <v>56.872854569755226</v>
      </c>
      <c r="AD189" s="10" t="str">
        <f t="shared" si="50"/>
        <v>.</v>
      </c>
      <c r="AE189" s="10">
        <f t="shared" si="51"/>
        <v>1.3674672626067167E-5</v>
      </c>
      <c r="AF189" s="10" t="str">
        <f t="shared" si="52"/>
        <v>.</v>
      </c>
    </row>
    <row r="190" spans="1:32">
      <c r="A190" s="1">
        <v>2008</v>
      </c>
      <c r="B190" s="1" t="s">
        <v>70</v>
      </c>
      <c r="C190" s="1" t="s">
        <v>74</v>
      </c>
      <c r="D190" s="1">
        <v>1117.69</v>
      </c>
      <c r="E190" s="10">
        <v>2.8463021999999998E-2</v>
      </c>
      <c r="F190" s="10">
        <v>3.88245E-3</v>
      </c>
      <c r="G190" s="10">
        <v>6.9999999999999999E-4</v>
      </c>
      <c r="H190" s="10">
        <v>0.30499999999999999</v>
      </c>
      <c r="I190" s="10">
        <v>0.114</v>
      </c>
      <c r="J190" s="10">
        <v>0.81100000000000005</v>
      </c>
      <c r="K190" s="10">
        <v>0.99299999999999999</v>
      </c>
      <c r="L190" s="10">
        <v>0.19400000000000001</v>
      </c>
      <c r="M190" s="10">
        <v>1.158952527152</v>
      </c>
      <c r="N190" s="10">
        <v>5.75594927622</v>
      </c>
      <c r="O190" s="10" t="s">
        <v>41</v>
      </c>
      <c r="P190" s="10">
        <v>1.1748975549395291E-6</v>
      </c>
      <c r="Q190" s="10" t="s">
        <v>41</v>
      </c>
      <c r="R190" s="10"/>
      <c r="S190" s="10"/>
      <c r="T190" s="10">
        <f t="shared" si="40"/>
        <v>0.3181283505918</v>
      </c>
      <c r="U190" s="10">
        <f t="shared" si="41"/>
        <v>4.3393755404999998E-2</v>
      </c>
      <c r="V190" s="10">
        <f t="shared" si="42"/>
        <v>7.8238300000000004E-3</v>
      </c>
      <c r="W190" s="10">
        <f t="shared" si="43"/>
        <v>3.4089544999999997</v>
      </c>
      <c r="X190" s="10">
        <f t="shared" si="44"/>
        <v>1.2741666</v>
      </c>
      <c r="Y190" s="10">
        <f t="shared" si="45"/>
        <v>9.0644659000000019</v>
      </c>
      <c r="Z190" s="10">
        <f t="shared" si="46"/>
        <v>11.098661700000001</v>
      </c>
      <c r="AA190" s="10">
        <f t="shared" si="47"/>
        <v>2.1683186000000001</v>
      </c>
      <c r="AB190" s="10">
        <f t="shared" si="48"/>
        <v>12.953496500725189</v>
      </c>
      <c r="AC190" s="10">
        <f t="shared" si="49"/>
        <v>64.333669465383323</v>
      </c>
      <c r="AD190" s="10" t="str">
        <f t="shared" si="50"/>
        <v>.</v>
      </c>
      <c r="AE190" s="10">
        <f t="shared" si="51"/>
        <v>1.3131712481803624E-5</v>
      </c>
      <c r="AF190" s="10" t="str">
        <f t="shared" si="52"/>
        <v>.</v>
      </c>
    </row>
    <row r="191" spans="1:32">
      <c r="A191" s="1">
        <v>2009</v>
      </c>
      <c r="B191" s="1" t="s">
        <v>70</v>
      </c>
      <c r="C191" s="1" t="s">
        <v>74</v>
      </c>
      <c r="D191" s="1">
        <v>1210.6199999999999</v>
      </c>
      <c r="E191" s="10">
        <v>1.3102025999999999E-2</v>
      </c>
      <c r="F191" s="10">
        <v>3.88245E-3</v>
      </c>
      <c r="G191" s="10">
        <v>5.0000000000000001E-4</v>
      </c>
      <c r="H191" s="10">
        <v>0.31900000000000001</v>
      </c>
      <c r="I191" s="10">
        <v>0.11899999999999999</v>
      </c>
      <c r="J191" s="10">
        <v>0.81399999999999995</v>
      </c>
      <c r="K191" s="10">
        <v>0.94899999999999995</v>
      </c>
      <c r="L191" s="10">
        <v>0.187</v>
      </c>
      <c r="M191" s="10">
        <v>1.076504003475</v>
      </c>
      <c r="N191" s="10">
        <v>5.7929940010799994</v>
      </c>
      <c r="O191" s="10" t="s">
        <v>41</v>
      </c>
      <c r="P191" s="10">
        <v>1.0471285480508979E-6</v>
      </c>
      <c r="Q191" s="10" t="s">
        <v>41</v>
      </c>
      <c r="R191" s="10"/>
      <c r="S191" s="10"/>
      <c r="T191" s="10">
        <f t="shared" si="40"/>
        <v>0.15861574716119997</v>
      </c>
      <c r="U191" s="10">
        <f t="shared" si="41"/>
        <v>4.7001716190000001E-2</v>
      </c>
      <c r="V191" s="10">
        <f t="shared" si="42"/>
        <v>6.0530999999999988E-3</v>
      </c>
      <c r="W191" s="10">
        <f t="shared" si="43"/>
        <v>3.8618777999999998</v>
      </c>
      <c r="X191" s="10">
        <f t="shared" si="44"/>
        <v>1.4406377999999997</v>
      </c>
      <c r="Y191" s="10">
        <f t="shared" si="45"/>
        <v>9.8544467999999981</v>
      </c>
      <c r="Z191" s="10">
        <f t="shared" si="46"/>
        <v>11.488783799999998</v>
      </c>
      <c r="AA191" s="10">
        <f t="shared" si="47"/>
        <v>2.2638593999999999</v>
      </c>
      <c r="AB191" s="10">
        <f t="shared" si="48"/>
        <v>13.032372766869043</v>
      </c>
      <c r="AC191" s="10">
        <f t="shared" si="49"/>
        <v>70.131143975874679</v>
      </c>
      <c r="AD191" s="10" t="str">
        <f t="shared" si="50"/>
        <v>.</v>
      </c>
      <c r="AE191" s="10">
        <f t="shared" si="51"/>
        <v>1.2676747628413778E-5</v>
      </c>
      <c r="AF191" s="10" t="str">
        <f t="shared" si="52"/>
        <v>.</v>
      </c>
    </row>
    <row r="192" spans="1:32">
      <c r="A192" s="1">
        <v>2000</v>
      </c>
      <c r="B192" s="1" t="s">
        <v>70</v>
      </c>
      <c r="C192" s="1" t="s">
        <v>75</v>
      </c>
      <c r="D192" s="10">
        <v>671.94099999999992</v>
      </c>
      <c r="E192" s="10">
        <v>1.3102025999999999E-2</v>
      </c>
      <c r="F192" s="10">
        <v>3.88245E-3</v>
      </c>
      <c r="G192" s="10">
        <v>2E-3</v>
      </c>
      <c r="H192" s="10">
        <v>0.34200000000000003</v>
      </c>
      <c r="I192" s="10">
        <v>0.28100000000000003</v>
      </c>
      <c r="J192" s="10">
        <v>0.70899999999999996</v>
      </c>
      <c r="K192" s="10">
        <v>1.04</v>
      </c>
      <c r="L192" s="10">
        <v>0.27500000000000002</v>
      </c>
      <c r="M192" s="10">
        <v>1.4880790224780001</v>
      </c>
      <c r="N192" s="10">
        <v>5.3544645554400008</v>
      </c>
      <c r="O192" s="10" t="s">
        <v>41</v>
      </c>
      <c r="P192" s="10">
        <v>3.5481338923357504E-6</v>
      </c>
      <c r="Q192" s="10" t="s">
        <v>41</v>
      </c>
      <c r="R192" s="10"/>
      <c r="S192" s="10"/>
      <c r="T192" s="10">
        <f t="shared" si="40"/>
        <v>8.8037884524659979E-2</v>
      </c>
      <c r="U192" s="10">
        <f t="shared" si="41"/>
        <v>2.6087773354499997E-2</v>
      </c>
      <c r="V192" s="10">
        <f t="shared" si="42"/>
        <v>1.3438819999999997E-2</v>
      </c>
      <c r="W192" s="10">
        <f t="shared" si="43"/>
        <v>2.29803822</v>
      </c>
      <c r="X192" s="10">
        <f t="shared" si="44"/>
        <v>1.8881542099999999</v>
      </c>
      <c r="Y192" s="10">
        <f t="shared" si="45"/>
        <v>4.7640616899999992</v>
      </c>
      <c r="Z192" s="10">
        <f t="shared" si="46"/>
        <v>6.9881864</v>
      </c>
      <c r="AA192" s="10">
        <f t="shared" si="47"/>
        <v>1.8478377499999998</v>
      </c>
      <c r="AB192" s="10">
        <f t="shared" si="48"/>
        <v>9.9990130644288975</v>
      </c>
      <c r="AC192" s="10">
        <f t="shared" si="49"/>
        <v>35.978842678469093</v>
      </c>
      <c r="AD192" s="10" t="str">
        <f t="shared" si="50"/>
        <v>.</v>
      </c>
      <c r="AE192" s="10">
        <f t="shared" si="51"/>
        <v>2.3841366357499765E-5</v>
      </c>
      <c r="AF192" s="10" t="str">
        <f t="shared" si="52"/>
        <v>.</v>
      </c>
    </row>
    <row r="193" spans="1:32">
      <c r="A193" s="1">
        <v>2001</v>
      </c>
      <c r="B193" s="1" t="s">
        <v>70</v>
      </c>
      <c r="C193" s="1" t="s">
        <v>75</v>
      </c>
      <c r="D193" s="10">
        <v>768.02299999999991</v>
      </c>
      <c r="E193" s="10">
        <v>7.0028069999999998E-3</v>
      </c>
      <c r="F193" s="10">
        <v>3.88245E-3</v>
      </c>
      <c r="G193" s="10">
        <v>1.5E-3</v>
      </c>
      <c r="H193" s="10">
        <v>0.42599999999999999</v>
      </c>
      <c r="I193" s="10">
        <v>0.27100000000000002</v>
      </c>
      <c r="J193" s="10">
        <v>0.73399999999999999</v>
      </c>
      <c r="K193" s="10">
        <v>1.0720000000000001</v>
      </c>
      <c r="L193" s="10">
        <v>0.26900000000000002</v>
      </c>
      <c r="M193" s="10">
        <v>1.577203539975</v>
      </c>
      <c r="N193" s="10">
        <v>5.1572264257800002</v>
      </c>
      <c r="O193" s="10" t="s">
        <v>41</v>
      </c>
      <c r="P193" s="10">
        <v>4.3651583224016507E-6</v>
      </c>
      <c r="Q193" s="10" t="s">
        <v>41</v>
      </c>
      <c r="R193" s="10"/>
      <c r="S193" s="10"/>
      <c r="T193" s="10">
        <f t="shared" si="40"/>
        <v>5.3783168405609996E-2</v>
      </c>
      <c r="U193" s="10">
        <f t="shared" si="41"/>
        <v>2.9818108963499994E-2</v>
      </c>
      <c r="V193" s="10">
        <f t="shared" si="42"/>
        <v>1.1520344999999998E-2</v>
      </c>
      <c r="W193" s="10">
        <f t="shared" si="43"/>
        <v>3.2717779799999995</v>
      </c>
      <c r="X193" s="10">
        <f t="shared" si="44"/>
        <v>2.08134233</v>
      </c>
      <c r="Y193" s="10">
        <f t="shared" si="45"/>
        <v>5.6372888199999984</v>
      </c>
      <c r="Z193" s="10">
        <f t="shared" si="46"/>
        <v>8.2332065599999993</v>
      </c>
      <c r="AA193" s="10">
        <f t="shared" si="47"/>
        <v>2.0659818699999999</v>
      </c>
      <c r="AB193" s="10">
        <f t="shared" si="48"/>
        <v>12.113285943822193</v>
      </c>
      <c r="AC193" s="10">
        <f t="shared" si="49"/>
        <v>39.608685112068329</v>
      </c>
      <c r="AD193" s="10" t="str">
        <f t="shared" si="50"/>
        <v>.</v>
      </c>
      <c r="AE193" s="10">
        <f t="shared" si="51"/>
        <v>3.352541990245882E-5</v>
      </c>
      <c r="AF193" s="10" t="str">
        <f t="shared" si="52"/>
        <v>.</v>
      </c>
    </row>
    <row r="194" spans="1:32">
      <c r="A194" s="1">
        <v>2002</v>
      </c>
      <c r="B194" s="1" t="s">
        <v>70</v>
      </c>
      <c r="C194" s="1" t="s">
        <v>75</v>
      </c>
      <c r="D194" s="10">
        <v>617.41000000000008</v>
      </c>
      <c r="E194" s="10">
        <v>2.3041493999999996E-2</v>
      </c>
      <c r="F194" s="10">
        <v>3.88245E-3</v>
      </c>
      <c r="G194" s="10">
        <v>1.8E-3</v>
      </c>
      <c r="H194" s="10">
        <v>0.43099999999999999</v>
      </c>
      <c r="I194" s="10">
        <v>0.26300000000000001</v>
      </c>
      <c r="J194" s="10">
        <v>0.76700000000000002</v>
      </c>
      <c r="K194" s="10">
        <v>1.07</v>
      </c>
      <c r="L194" s="10">
        <v>0.27500000000000002</v>
      </c>
      <c r="M194" s="10">
        <v>1.5958963226709999</v>
      </c>
      <c r="N194" s="10">
        <v>5.3364427974000002</v>
      </c>
      <c r="O194" s="10" t="s">
        <v>41</v>
      </c>
      <c r="P194" s="10">
        <v>4.0738027780411272E-6</v>
      </c>
      <c r="Q194" s="10" t="s">
        <v>41</v>
      </c>
      <c r="R194" s="10"/>
      <c r="S194" s="10"/>
      <c r="T194" s="10">
        <f t="shared" si="40"/>
        <v>0.14226048810540001</v>
      </c>
      <c r="U194" s="10">
        <f t="shared" si="41"/>
        <v>2.3970634545000005E-2</v>
      </c>
      <c r="V194" s="10">
        <f t="shared" si="42"/>
        <v>1.1113380000000001E-2</v>
      </c>
      <c r="W194" s="10">
        <f t="shared" si="43"/>
        <v>2.6610371000000002</v>
      </c>
      <c r="X194" s="10">
        <f t="shared" si="44"/>
        <v>1.6237883000000002</v>
      </c>
      <c r="Y194" s="10">
        <f t="shared" si="45"/>
        <v>4.7355347000000005</v>
      </c>
      <c r="Z194" s="10">
        <f t="shared" si="46"/>
        <v>6.6062870000000009</v>
      </c>
      <c r="AA194" s="10">
        <f t="shared" si="47"/>
        <v>1.6978775000000004</v>
      </c>
      <c r="AB194" s="10">
        <f t="shared" si="48"/>
        <v>9.8532234858030225</v>
      </c>
      <c r="AC194" s="10">
        <f t="shared" si="49"/>
        <v>32.947731475427346</v>
      </c>
      <c r="AD194" s="10" t="str">
        <f t="shared" si="50"/>
        <v>.</v>
      </c>
      <c r="AE194" s="10">
        <f t="shared" si="51"/>
        <v>2.5152065731903728E-5</v>
      </c>
      <c r="AF194" s="10" t="str">
        <f t="shared" si="52"/>
        <v>.</v>
      </c>
    </row>
    <row r="195" spans="1:32">
      <c r="A195" s="1">
        <v>2003</v>
      </c>
      <c r="B195" s="1" t="s">
        <v>70</v>
      </c>
      <c r="C195" s="1" t="s">
        <v>75</v>
      </c>
      <c r="D195" s="10">
        <v>1191.644</v>
      </c>
      <c r="E195" s="10">
        <v>2.2589700000000001E-2</v>
      </c>
      <c r="F195" s="10">
        <v>3.88245E-3</v>
      </c>
      <c r="G195" s="10">
        <v>1E-3</v>
      </c>
      <c r="H195" s="10">
        <v>0.44900000000000001</v>
      </c>
      <c r="I195" s="10">
        <v>0.2</v>
      </c>
      <c r="J195" s="10">
        <v>0.71399999999999997</v>
      </c>
      <c r="K195" s="10">
        <v>0.97</v>
      </c>
      <c r="L195" s="10">
        <v>0.23799999999999999</v>
      </c>
      <c r="M195" s="10">
        <v>1.436673870064</v>
      </c>
      <c r="N195" s="10">
        <v>5.2623533476800004</v>
      </c>
      <c r="O195" s="10" t="s">
        <v>41</v>
      </c>
      <c r="P195" s="10">
        <v>5.011872336272719E-6</v>
      </c>
      <c r="Q195" s="10" t="s">
        <v>41</v>
      </c>
      <c r="R195" s="10"/>
      <c r="S195" s="10"/>
      <c r="T195" s="10">
        <f t="shared" si="40"/>
        <v>0.26918880466799999</v>
      </c>
      <c r="U195" s="10">
        <f t="shared" si="41"/>
        <v>4.6264982477999997E-2</v>
      </c>
      <c r="V195" s="10">
        <f t="shared" si="42"/>
        <v>1.1916439999999999E-2</v>
      </c>
      <c r="W195" s="10">
        <f t="shared" si="43"/>
        <v>5.3504815600000004</v>
      </c>
      <c r="X195" s="10">
        <f t="shared" si="44"/>
        <v>2.3832879999999999</v>
      </c>
      <c r="Y195" s="10">
        <f t="shared" si="45"/>
        <v>8.5083381599999992</v>
      </c>
      <c r="Z195" s="10">
        <f t="shared" si="46"/>
        <v>11.558946799999999</v>
      </c>
      <c r="AA195" s="10">
        <f t="shared" si="47"/>
        <v>2.83611272</v>
      </c>
      <c r="AB195" s="10">
        <f t="shared" si="48"/>
        <v>17.120037972185454</v>
      </c>
      <c r="AC195" s="10">
        <f t="shared" si="49"/>
        <v>62.708517926427866</v>
      </c>
      <c r="AD195" s="10" t="str">
        <f t="shared" si="50"/>
        <v>.</v>
      </c>
      <c r="AE195" s="10">
        <f t="shared" si="51"/>
        <v>5.9723675982853681E-5</v>
      </c>
      <c r="AF195" s="10" t="str">
        <f t="shared" si="52"/>
        <v>.</v>
      </c>
    </row>
    <row r="196" spans="1:32">
      <c r="A196" s="1">
        <v>2004</v>
      </c>
      <c r="B196" s="1" t="s">
        <v>70</v>
      </c>
      <c r="C196" s="1" t="s">
        <v>75</v>
      </c>
      <c r="D196" s="10">
        <v>906.14700000000005</v>
      </c>
      <c r="E196" s="10">
        <v>1.0843056E-2</v>
      </c>
      <c r="F196" s="10">
        <v>3.88245E-3</v>
      </c>
      <c r="G196" s="10">
        <v>6.9999999999999999E-4</v>
      </c>
      <c r="H196" s="10">
        <v>0.41399999999999998</v>
      </c>
      <c r="I196" s="10">
        <v>0.217</v>
      </c>
      <c r="J196" s="10">
        <v>0.72099999999999997</v>
      </c>
      <c r="K196" s="10">
        <v>0.92</v>
      </c>
      <c r="L196" s="10">
        <v>0.24</v>
      </c>
      <c r="M196" s="10">
        <v>1.4039615003460002</v>
      </c>
      <c r="N196" s="10">
        <v>5.0240656580400005</v>
      </c>
      <c r="O196" s="10" t="s">
        <v>41</v>
      </c>
      <c r="P196" s="10">
        <v>4.0738027780411272E-6</v>
      </c>
      <c r="Q196" s="10" t="s">
        <v>41</v>
      </c>
      <c r="R196" s="10"/>
      <c r="S196" s="10"/>
      <c r="T196" s="10">
        <f t="shared" si="40"/>
        <v>9.8254026652320012E-2</v>
      </c>
      <c r="U196" s="10">
        <f t="shared" si="41"/>
        <v>3.5180704201499997E-2</v>
      </c>
      <c r="V196" s="10">
        <f t="shared" si="42"/>
        <v>6.343029E-3</v>
      </c>
      <c r="W196" s="10">
        <f t="shared" si="43"/>
        <v>3.7514485799999999</v>
      </c>
      <c r="X196" s="10">
        <f t="shared" si="44"/>
        <v>1.9663389900000001</v>
      </c>
      <c r="Y196" s="10">
        <f t="shared" si="45"/>
        <v>6.5333198700000006</v>
      </c>
      <c r="Z196" s="10">
        <f t="shared" si="46"/>
        <v>8.3365524000000004</v>
      </c>
      <c r="AA196" s="10">
        <f t="shared" si="47"/>
        <v>2.1747527999999998</v>
      </c>
      <c r="AB196" s="10">
        <f t="shared" si="48"/>
        <v>12.721955016540271</v>
      </c>
      <c r="AC196" s="10">
        <f t="shared" si="49"/>
        <v>45.525420238359729</v>
      </c>
      <c r="AD196" s="10" t="str">
        <f t="shared" si="50"/>
        <v>.</v>
      </c>
      <c r="AE196" s="10">
        <f t="shared" si="51"/>
        <v>3.6914641659136339E-5</v>
      </c>
      <c r="AF196" s="10" t="str">
        <f t="shared" si="52"/>
        <v>.</v>
      </c>
    </row>
    <row r="197" spans="1:32">
      <c r="A197" s="1">
        <v>2005</v>
      </c>
      <c r="B197" s="1" t="s">
        <v>70</v>
      </c>
      <c r="C197" s="1" t="s">
        <v>75</v>
      </c>
      <c r="D197" s="10">
        <v>1230.424</v>
      </c>
      <c r="E197" s="10">
        <v>9.2617770000000006E-3</v>
      </c>
      <c r="F197" s="10">
        <v>3.88245E-3</v>
      </c>
      <c r="G197" s="10">
        <v>5.0000000000000001E-4</v>
      </c>
      <c r="H197" s="10">
        <v>0.39700000000000002</v>
      </c>
      <c r="I197" s="10">
        <v>0.22500000000000001</v>
      </c>
      <c r="J197" s="10">
        <v>0.70499999999999996</v>
      </c>
      <c r="K197" s="10">
        <v>0.88200000000000001</v>
      </c>
      <c r="L197" s="10">
        <v>0.224</v>
      </c>
      <c r="M197" s="10">
        <v>1.356228144533</v>
      </c>
      <c r="N197" s="10">
        <v>4.9069242307799996</v>
      </c>
      <c r="O197" s="10" t="s">
        <v>41</v>
      </c>
      <c r="P197" s="10">
        <v>3.9810717055349657E-6</v>
      </c>
      <c r="Q197" s="10" t="s">
        <v>41</v>
      </c>
      <c r="R197" s="10"/>
      <c r="S197" s="10"/>
      <c r="T197" s="10">
        <f t="shared" si="40"/>
        <v>0.11395912703448001</v>
      </c>
      <c r="U197" s="10">
        <f t="shared" si="41"/>
        <v>4.7770596588000001E-2</v>
      </c>
      <c r="V197" s="10">
        <f t="shared" si="42"/>
        <v>6.1521199999999996E-3</v>
      </c>
      <c r="W197" s="10">
        <f t="shared" si="43"/>
        <v>4.8847832800000006</v>
      </c>
      <c r="X197" s="10">
        <f t="shared" si="44"/>
        <v>2.7684539999999997</v>
      </c>
      <c r="Y197" s="10">
        <f t="shared" si="45"/>
        <v>8.6744892</v>
      </c>
      <c r="Z197" s="10">
        <f t="shared" si="46"/>
        <v>10.85233968</v>
      </c>
      <c r="AA197" s="10">
        <f t="shared" si="47"/>
        <v>2.75614976</v>
      </c>
      <c r="AB197" s="10">
        <f t="shared" si="48"/>
        <v>16.687356585088718</v>
      </c>
      <c r="AC197" s="10">
        <f t="shared" si="49"/>
        <v>60.375973397332501</v>
      </c>
      <c r="AD197" s="10" t="str">
        <f t="shared" si="50"/>
        <v>.</v>
      </c>
      <c r="AE197" s="10">
        <f t="shared" si="51"/>
        <v>4.8984061722111543E-5</v>
      </c>
      <c r="AF197" s="10" t="str">
        <f t="shared" si="52"/>
        <v>.</v>
      </c>
    </row>
    <row r="198" spans="1:32">
      <c r="A198" s="1">
        <v>2006</v>
      </c>
      <c r="B198" s="1" t="s">
        <v>70</v>
      </c>
      <c r="C198" s="1" t="s">
        <v>75</v>
      </c>
      <c r="D198" s="10">
        <v>995.827</v>
      </c>
      <c r="E198" s="10">
        <v>3.7498902000000001E-2</v>
      </c>
      <c r="F198" s="10">
        <v>3.88245E-3</v>
      </c>
      <c r="G198" s="10">
        <v>5.0000000000000001E-4</v>
      </c>
      <c r="H198" s="10">
        <v>0.36699999999999999</v>
      </c>
      <c r="I198" s="10">
        <v>0.222</v>
      </c>
      <c r="J198" s="10">
        <v>0.65600000000000003</v>
      </c>
      <c r="K198" s="10">
        <v>0.85399999999999998</v>
      </c>
      <c r="L198" s="10">
        <v>0.222</v>
      </c>
      <c r="M198" s="10">
        <v>1.2884668072600001</v>
      </c>
      <c r="N198" s="10">
        <v>4.8368396161800007</v>
      </c>
      <c r="O198" s="10" t="s">
        <v>41</v>
      </c>
      <c r="P198" s="10">
        <v>4.168693834703354E-6</v>
      </c>
      <c r="Q198" s="10" t="s">
        <v>41</v>
      </c>
      <c r="R198" s="10"/>
      <c r="S198" s="10"/>
      <c r="T198" s="10">
        <f t="shared" si="40"/>
        <v>0.37342419081953998</v>
      </c>
      <c r="U198" s="10">
        <f t="shared" si="41"/>
        <v>3.86624853615E-2</v>
      </c>
      <c r="V198" s="10">
        <f t="shared" si="42"/>
        <v>4.979135E-3</v>
      </c>
      <c r="W198" s="10">
        <f t="shared" si="43"/>
        <v>3.6546850899999996</v>
      </c>
      <c r="X198" s="10">
        <f t="shared" si="44"/>
        <v>2.2107359400000002</v>
      </c>
      <c r="Y198" s="10">
        <f t="shared" si="45"/>
        <v>6.5326251200000005</v>
      </c>
      <c r="Z198" s="10">
        <f t="shared" si="46"/>
        <v>8.5043625799999987</v>
      </c>
      <c r="AA198" s="10">
        <f t="shared" si="47"/>
        <v>2.2107359400000002</v>
      </c>
      <c r="AB198" s="10">
        <f t="shared" si="48"/>
        <v>12.830900352733041</v>
      </c>
      <c r="AC198" s="10">
        <f t="shared" si="49"/>
        <v>48.166554844616812</v>
      </c>
      <c r="AD198" s="10" t="str">
        <f t="shared" si="50"/>
        <v>.</v>
      </c>
      <c r="AE198" s="10">
        <f t="shared" si="51"/>
        <v>4.1512978753311368E-5</v>
      </c>
      <c r="AF198" s="10" t="str">
        <f t="shared" si="52"/>
        <v>.</v>
      </c>
    </row>
    <row r="199" spans="1:32">
      <c r="A199" s="1">
        <v>2007</v>
      </c>
      <c r="B199" s="1" t="s">
        <v>70</v>
      </c>
      <c r="C199" s="1" t="s">
        <v>75</v>
      </c>
      <c r="D199" s="1">
        <v>1037.07</v>
      </c>
      <c r="E199" s="10">
        <v>2.3493287999999998E-2</v>
      </c>
      <c r="F199" s="10">
        <v>3.88245E-3</v>
      </c>
      <c r="G199" s="10">
        <v>5.0000000000000001E-4</v>
      </c>
      <c r="H199" s="10">
        <v>0.31900000000000001</v>
      </c>
      <c r="I199" s="10">
        <v>0.20100000000000001</v>
      </c>
      <c r="J199" s="10">
        <v>0.66</v>
      </c>
      <c r="K199" s="10">
        <v>0.83899999999999997</v>
      </c>
      <c r="L199" s="10">
        <v>0.22800000000000001</v>
      </c>
      <c r="M199" s="10">
        <v>1.2921386038610001</v>
      </c>
      <c r="N199" s="10">
        <v>4.9860197244000002</v>
      </c>
      <c r="O199" s="10" t="s">
        <v>41</v>
      </c>
      <c r="P199" s="10">
        <v>4.168693834703354E-6</v>
      </c>
      <c r="Q199" s="10" t="s">
        <v>41</v>
      </c>
      <c r="R199" s="10"/>
      <c r="S199" s="10"/>
      <c r="T199" s="10">
        <f t="shared" si="40"/>
        <v>0.24364184186159996</v>
      </c>
      <c r="U199" s="10">
        <f t="shared" si="41"/>
        <v>4.0263724214999998E-2</v>
      </c>
      <c r="V199" s="10">
        <f t="shared" si="42"/>
        <v>5.18535E-3</v>
      </c>
      <c r="W199" s="10">
        <f t="shared" si="43"/>
        <v>3.3082533000000001</v>
      </c>
      <c r="X199" s="10">
        <f t="shared" si="44"/>
        <v>2.0845107</v>
      </c>
      <c r="Y199" s="10">
        <f t="shared" si="45"/>
        <v>6.8446619999999996</v>
      </c>
      <c r="Z199" s="10">
        <f t="shared" si="46"/>
        <v>8.7010172999999984</v>
      </c>
      <c r="AA199" s="10">
        <f t="shared" si="47"/>
        <v>2.3645195999999999</v>
      </c>
      <c r="AB199" s="10">
        <f t="shared" si="48"/>
        <v>13.400381819061272</v>
      </c>
      <c r="AC199" s="10">
        <f t="shared" si="49"/>
        <v>51.708514755835076</v>
      </c>
      <c r="AD199" s="10" t="str">
        <f t="shared" si="50"/>
        <v>.</v>
      </c>
      <c r="AE199" s="10">
        <f t="shared" si="51"/>
        <v>4.3232273151558076E-5</v>
      </c>
      <c r="AF199" s="10" t="str">
        <f t="shared" si="52"/>
        <v>.</v>
      </c>
    </row>
    <row r="200" spans="1:32">
      <c r="A200" s="1">
        <v>2008</v>
      </c>
      <c r="B200" s="1" t="s">
        <v>70</v>
      </c>
      <c r="C200" s="1" t="s">
        <v>75</v>
      </c>
      <c r="D200" s="1">
        <v>1064.04</v>
      </c>
      <c r="E200" s="10">
        <v>1.6490480999999998E-2</v>
      </c>
      <c r="F200" s="10">
        <v>3.88245E-3</v>
      </c>
      <c r="G200" s="10">
        <v>5.9999999999999995E-4</v>
      </c>
      <c r="H200" s="10">
        <v>0.28499999999999998</v>
      </c>
      <c r="I200" s="10">
        <v>0.155</v>
      </c>
      <c r="J200" s="10">
        <v>0.63600000000000001</v>
      </c>
      <c r="K200" s="10">
        <v>0.78600000000000003</v>
      </c>
      <c r="L200" s="10">
        <v>0.214</v>
      </c>
      <c r="M200" s="10">
        <v>1.226713864425</v>
      </c>
      <c r="N200" s="10">
        <v>5.2563460950000005</v>
      </c>
      <c r="O200" s="10" t="s">
        <v>41</v>
      </c>
      <c r="P200" s="10">
        <v>3.8904514499428E-6</v>
      </c>
      <c r="Q200" s="10" t="s">
        <v>41</v>
      </c>
      <c r="R200" s="10"/>
      <c r="S200" s="10"/>
      <c r="T200" s="10">
        <f t="shared" si="40"/>
        <v>0.17546531403239995</v>
      </c>
      <c r="U200" s="10">
        <f t="shared" si="41"/>
        <v>4.1310820980000003E-2</v>
      </c>
      <c r="V200" s="10">
        <f t="shared" si="42"/>
        <v>6.3842399999999985E-3</v>
      </c>
      <c r="W200" s="10">
        <f t="shared" si="43"/>
        <v>3.0325139999999999</v>
      </c>
      <c r="X200" s="10">
        <f t="shared" si="44"/>
        <v>1.649262</v>
      </c>
      <c r="Y200" s="10">
        <f t="shared" si="45"/>
        <v>6.7672943999999999</v>
      </c>
      <c r="Z200" s="10">
        <f t="shared" si="46"/>
        <v>8.3633543999999986</v>
      </c>
      <c r="AA200" s="10">
        <f t="shared" si="47"/>
        <v>2.2770455999999997</v>
      </c>
      <c r="AB200" s="10">
        <f t="shared" si="48"/>
        <v>13.052726203027769</v>
      </c>
      <c r="AC200" s="10">
        <f t="shared" si="49"/>
        <v>55.929624989238</v>
      </c>
      <c r="AD200" s="10" t="str">
        <f t="shared" si="50"/>
        <v>.</v>
      </c>
      <c r="AE200" s="10">
        <f t="shared" si="51"/>
        <v>4.1395959607971365E-5</v>
      </c>
      <c r="AF200" s="10" t="str">
        <f t="shared" si="52"/>
        <v>.</v>
      </c>
    </row>
    <row r="201" spans="1:32">
      <c r="A201" s="1">
        <v>2009</v>
      </c>
      <c r="B201" s="1" t="s">
        <v>70</v>
      </c>
      <c r="C201" s="1" t="s">
        <v>75</v>
      </c>
      <c r="D201" s="1">
        <v>1085.23</v>
      </c>
      <c r="E201" s="10">
        <v>7.2287039999999999E-3</v>
      </c>
      <c r="F201" s="10">
        <v>3.88245E-3</v>
      </c>
      <c r="G201" s="10">
        <v>5.0000000000000001E-4</v>
      </c>
      <c r="H201" s="10">
        <v>0.29399999999999998</v>
      </c>
      <c r="I201" s="10">
        <v>0.14699999999999999</v>
      </c>
      <c r="J201" s="10">
        <v>0.63</v>
      </c>
      <c r="K201" s="10">
        <v>0.76400000000000001</v>
      </c>
      <c r="L201" s="10">
        <v>0.20499999999999999</v>
      </c>
      <c r="M201" s="10">
        <v>1.1459343392029999</v>
      </c>
      <c r="N201" s="10">
        <v>5.2223049964800001</v>
      </c>
      <c r="O201" s="10" t="s">
        <v>41</v>
      </c>
      <c r="P201" s="10">
        <v>3.4673685045253126E-6</v>
      </c>
      <c r="Q201" s="10" t="s">
        <v>41</v>
      </c>
      <c r="R201" s="10"/>
      <c r="S201" s="10"/>
      <c r="T201" s="10">
        <f t="shared" si="40"/>
        <v>7.8448064419200006E-2</v>
      </c>
      <c r="U201" s="10">
        <f t="shared" si="41"/>
        <v>4.2133512135000002E-2</v>
      </c>
      <c r="V201" s="10">
        <f t="shared" si="42"/>
        <v>5.4261500000000011E-3</v>
      </c>
      <c r="W201" s="10">
        <f t="shared" si="43"/>
        <v>3.1905761999999998</v>
      </c>
      <c r="X201" s="10">
        <f t="shared" si="44"/>
        <v>1.5952880999999999</v>
      </c>
      <c r="Y201" s="10">
        <f t="shared" si="45"/>
        <v>6.8369489999999997</v>
      </c>
      <c r="Z201" s="10">
        <f t="shared" si="46"/>
        <v>8.2911572000000007</v>
      </c>
      <c r="AA201" s="10">
        <f t="shared" si="47"/>
        <v>2.2247214999999998</v>
      </c>
      <c r="AB201" s="10">
        <f t="shared" si="48"/>
        <v>12.436023229332715</v>
      </c>
      <c r="AC201" s="10">
        <f t="shared" si="49"/>
        <v>56.674020513299908</v>
      </c>
      <c r="AD201" s="10" t="str">
        <f t="shared" si="50"/>
        <v>.</v>
      </c>
      <c r="AE201" s="10">
        <f t="shared" si="51"/>
        <v>3.762892322166005E-5</v>
      </c>
      <c r="AF201" s="10" t="str">
        <f t="shared" si="52"/>
        <v>.</v>
      </c>
    </row>
    <row r="202" spans="1:32">
      <c r="A202" s="1">
        <v>2000</v>
      </c>
      <c r="B202" s="1" t="s">
        <v>70</v>
      </c>
      <c r="C202" s="1" t="s">
        <v>76</v>
      </c>
      <c r="D202" s="10">
        <v>697.56299999999999</v>
      </c>
      <c r="E202" s="10">
        <v>0.10933414799999999</v>
      </c>
      <c r="F202" s="10">
        <v>4.6589400000000003E-3</v>
      </c>
      <c r="G202" s="10">
        <v>2.0999999999999999E-3</v>
      </c>
      <c r="H202" s="10">
        <v>0.33800000000000002</v>
      </c>
      <c r="I202" s="10">
        <v>0.223</v>
      </c>
      <c r="J202" s="10">
        <v>0.69299999999999995</v>
      </c>
      <c r="K202" s="10">
        <v>0.70599999999999996</v>
      </c>
      <c r="L202" s="10">
        <v>0.221</v>
      </c>
      <c r="M202" s="10">
        <v>1.3368677624550001</v>
      </c>
      <c r="N202" s="10">
        <v>3.9097202858999998</v>
      </c>
      <c r="O202" s="10" t="s">
        <v>41</v>
      </c>
      <c r="P202" s="10">
        <v>8.9125093813374425E-6</v>
      </c>
      <c r="Q202" s="10" t="s">
        <v>41</v>
      </c>
      <c r="R202" s="10"/>
      <c r="S202" s="10"/>
      <c r="T202" s="10">
        <f t="shared" si="40"/>
        <v>0.76267456281323986</v>
      </c>
      <c r="U202" s="10">
        <f t="shared" si="41"/>
        <v>3.24990416322E-2</v>
      </c>
      <c r="V202" s="10">
        <f t="shared" si="42"/>
        <v>1.4648823E-2</v>
      </c>
      <c r="W202" s="10">
        <f t="shared" si="43"/>
        <v>2.3577629400000002</v>
      </c>
      <c r="X202" s="10">
        <f t="shared" si="44"/>
        <v>1.55556549</v>
      </c>
      <c r="Y202" s="10">
        <f t="shared" si="45"/>
        <v>4.8341115899999991</v>
      </c>
      <c r="Z202" s="10">
        <f t="shared" si="46"/>
        <v>4.92479478</v>
      </c>
      <c r="AA202" s="10">
        <f t="shared" si="47"/>
        <v>1.5416142299999998</v>
      </c>
      <c r="AB202" s="10">
        <f t="shared" si="48"/>
        <v>9.3254948698139728</v>
      </c>
      <c r="AC202" s="10">
        <f t="shared" si="49"/>
        <v>27.272762117932615</v>
      </c>
      <c r="AD202" s="10" t="str">
        <f t="shared" si="50"/>
        <v>.</v>
      </c>
      <c r="AE202" s="10">
        <f t="shared" si="51"/>
        <v>6.2170367815738908E-5</v>
      </c>
      <c r="AF202" s="10" t="str">
        <f t="shared" si="52"/>
        <v>.</v>
      </c>
    </row>
    <row r="203" spans="1:32">
      <c r="A203" s="1">
        <v>2001</v>
      </c>
      <c r="B203" s="1" t="s">
        <v>70</v>
      </c>
      <c r="C203" s="1" t="s">
        <v>76</v>
      </c>
      <c r="D203" s="10">
        <v>764.65600000000006</v>
      </c>
      <c r="E203" s="10">
        <v>3.5691726E-2</v>
      </c>
      <c r="F203" s="10">
        <v>3.88245E-3</v>
      </c>
      <c r="G203" s="10">
        <v>1.6000000000000001E-3</v>
      </c>
      <c r="H203" s="10">
        <v>0.45500000000000002</v>
      </c>
      <c r="I203" s="10">
        <v>0.184</v>
      </c>
      <c r="J203" s="10">
        <v>0.72599999999999998</v>
      </c>
      <c r="K203" s="10">
        <v>0.68799999999999994</v>
      </c>
      <c r="L203" s="10">
        <v>0.20499999999999999</v>
      </c>
      <c r="M203" s="10">
        <v>1.3452127547300001</v>
      </c>
      <c r="N203" s="10">
        <v>3.7495268811</v>
      </c>
      <c r="O203" s="10" t="s">
        <v>41</v>
      </c>
      <c r="P203" s="10">
        <v>9.3325430079698941E-6</v>
      </c>
      <c r="Q203" s="10" t="s">
        <v>41</v>
      </c>
      <c r="R203" s="10"/>
      <c r="S203" s="10"/>
      <c r="T203" s="10">
        <f t="shared" si="40"/>
        <v>0.27291892436256004</v>
      </c>
      <c r="U203" s="10">
        <f t="shared" si="41"/>
        <v>2.9687386872E-2</v>
      </c>
      <c r="V203" s="10">
        <f t="shared" si="42"/>
        <v>1.2234496000000001E-2</v>
      </c>
      <c r="W203" s="10">
        <f t="shared" si="43"/>
        <v>3.4791848000000005</v>
      </c>
      <c r="X203" s="10">
        <f t="shared" si="44"/>
        <v>1.4069670400000001</v>
      </c>
      <c r="Y203" s="10">
        <f t="shared" si="45"/>
        <v>5.5514025600000005</v>
      </c>
      <c r="Z203" s="10">
        <f t="shared" si="46"/>
        <v>5.2608332800000008</v>
      </c>
      <c r="AA203" s="10">
        <f t="shared" si="47"/>
        <v>1.5675448000000001</v>
      </c>
      <c r="AB203" s="10">
        <f t="shared" si="48"/>
        <v>10.286250041808231</v>
      </c>
      <c r="AC203" s="10">
        <f t="shared" si="49"/>
        <v>28.670982267944019</v>
      </c>
      <c r="AD203" s="10" t="str">
        <f t="shared" si="50"/>
        <v>.</v>
      </c>
      <c r="AE203" s="10">
        <f t="shared" si="51"/>
        <v>7.1361850063022275E-5</v>
      </c>
      <c r="AF203" s="10" t="str">
        <f t="shared" si="52"/>
        <v>.</v>
      </c>
    </row>
    <row r="204" spans="1:32">
      <c r="A204" s="1">
        <v>2002</v>
      </c>
      <c r="B204" s="1" t="s">
        <v>70</v>
      </c>
      <c r="C204" s="1" t="s">
        <v>76</v>
      </c>
      <c r="D204" s="10">
        <v>642.79</v>
      </c>
      <c r="E204" s="10">
        <v>3.7273004999999998E-2</v>
      </c>
      <c r="F204" s="10">
        <v>3.88245E-3</v>
      </c>
      <c r="G204" s="10">
        <v>1.8E-3</v>
      </c>
      <c r="H204" s="10">
        <v>0.438</v>
      </c>
      <c r="I204" s="10">
        <v>0.19</v>
      </c>
      <c r="J204" s="10">
        <v>0.751</v>
      </c>
      <c r="K204" s="10">
        <v>0.69</v>
      </c>
      <c r="L204" s="10">
        <v>0.21199999999999999</v>
      </c>
      <c r="M204" s="10">
        <v>1.3542253463870002</v>
      </c>
      <c r="N204" s="10">
        <v>3.7875728147400003</v>
      </c>
      <c r="O204" s="10" t="s">
        <v>41</v>
      </c>
      <c r="P204" s="10">
        <v>8.7096358995608107E-6</v>
      </c>
      <c r="Q204" s="10" t="s">
        <v>41</v>
      </c>
      <c r="R204" s="10"/>
      <c r="S204" s="10"/>
      <c r="T204" s="10">
        <f t="shared" si="40"/>
        <v>0.23958714883949997</v>
      </c>
      <c r="U204" s="10">
        <f t="shared" si="41"/>
        <v>2.4956000354999997E-2</v>
      </c>
      <c r="V204" s="10">
        <f t="shared" si="42"/>
        <v>1.1570219999999999E-2</v>
      </c>
      <c r="W204" s="10">
        <f t="shared" si="43"/>
        <v>2.8154201999999997</v>
      </c>
      <c r="X204" s="10">
        <f t="shared" si="44"/>
        <v>1.221301</v>
      </c>
      <c r="Y204" s="10">
        <f t="shared" si="45"/>
        <v>4.8273528999999993</v>
      </c>
      <c r="Z204" s="10">
        <f t="shared" si="46"/>
        <v>4.4352509999999992</v>
      </c>
      <c r="AA204" s="10">
        <f t="shared" si="47"/>
        <v>1.3627148</v>
      </c>
      <c r="AB204" s="10">
        <f t="shared" si="48"/>
        <v>8.7048251040409976</v>
      </c>
      <c r="AC204" s="10">
        <f t="shared" si="49"/>
        <v>24.346139295867246</v>
      </c>
      <c r="AD204" s="10" t="str">
        <f t="shared" si="50"/>
        <v>.</v>
      </c>
      <c r="AE204" s="10">
        <f t="shared" si="51"/>
        <v>5.5984668598786935E-5</v>
      </c>
      <c r="AF204" s="10" t="str">
        <f t="shared" si="52"/>
        <v>.</v>
      </c>
    </row>
    <row r="205" spans="1:32">
      <c r="A205" s="1">
        <v>2003</v>
      </c>
      <c r="B205" s="1" t="s">
        <v>70</v>
      </c>
      <c r="C205" s="1" t="s">
        <v>76</v>
      </c>
      <c r="D205" s="10">
        <v>1239.3219999999999</v>
      </c>
      <c r="E205" s="10">
        <v>4.4501709E-2</v>
      </c>
      <c r="F205" s="10">
        <v>3.88245E-3</v>
      </c>
      <c r="G205" s="10">
        <v>1.2999999999999999E-3</v>
      </c>
      <c r="H205" s="10">
        <v>0.47499999999999998</v>
      </c>
      <c r="I205" s="10">
        <v>0.155</v>
      </c>
      <c r="J205" s="10">
        <v>0.69699999999999995</v>
      </c>
      <c r="K205" s="10">
        <v>0.61899999999999999</v>
      </c>
      <c r="L205" s="10">
        <v>0.18</v>
      </c>
      <c r="M205" s="10">
        <v>1.255420637851</v>
      </c>
      <c r="N205" s="10">
        <v>3.4922162246399999</v>
      </c>
      <c r="O205" s="10" t="s">
        <v>41</v>
      </c>
      <c r="P205" s="10">
        <v>1.0471285480508972E-5</v>
      </c>
      <c r="Q205" s="10" t="s">
        <v>41</v>
      </c>
      <c r="R205" s="10"/>
      <c r="S205" s="10"/>
      <c r="T205" s="10">
        <f t="shared" si="40"/>
        <v>0.55151947001297996</v>
      </c>
      <c r="U205" s="10">
        <f t="shared" si="41"/>
        <v>4.811605698899999E-2</v>
      </c>
      <c r="V205" s="10">
        <f t="shared" si="42"/>
        <v>1.6111185999999996E-2</v>
      </c>
      <c r="W205" s="10">
        <f t="shared" si="43"/>
        <v>5.8867794999999994</v>
      </c>
      <c r="X205" s="10">
        <f t="shared" si="44"/>
        <v>1.9209490999999996</v>
      </c>
      <c r="Y205" s="10">
        <f t="shared" si="45"/>
        <v>8.6380743399999975</v>
      </c>
      <c r="Z205" s="10">
        <f t="shared" si="46"/>
        <v>7.6714031799999995</v>
      </c>
      <c r="AA205" s="10">
        <f t="shared" si="47"/>
        <v>2.2307795999999995</v>
      </c>
      <c r="AB205" s="10">
        <f t="shared" si="48"/>
        <v>15.558704157427769</v>
      </c>
      <c r="AC205" s="10">
        <f t="shared" si="49"/>
        <v>43.279803959532934</v>
      </c>
      <c r="AD205" s="10" t="str">
        <f t="shared" si="50"/>
        <v>.</v>
      </c>
      <c r="AE205" s="10">
        <f t="shared" si="51"/>
        <v>1.297729446427534E-4</v>
      </c>
      <c r="AF205" s="10" t="str">
        <f t="shared" si="52"/>
        <v>.</v>
      </c>
    </row>
    <row r="206" spans="1:32">
      <c r="A206" s="1">
        <v>2004</v>
      </c>
      <c r="B206" s="1" t="s">
        <v>70</v>
      </c>
      <c r="C206" s="1" t="s">
        <v>76</v>
      </c>
      <c r="D206" s="10">
        <v>983.96599999999989</v>
      </c>
      <c r="E206" s="10">
        <v>3.9306077999999994E-2</v>
      </c>
      <c r="F206" s="10">
        <v>3.88245E-3</v>
      </c>
      <c r="G206" s="10">
        <v>6.9999999999999999E-4</v>
      </c>
      <c r="H206" s="10">
        <v>0.42899999999999999</v>
      </c>
      <c r="I206" s="10">
        <v>0.16400000000000001</v>
      </c>
      <c r="J206" s="10">
        <v>0.72499999999999998</v>
      </c>
      <c r="K206" s="10">
        <v>0.625</v>
      </c>
      <c r="L206" s="10">
        <v>0.19600000000000001</v>
      </c>
      <c r="M206" s="10">
        <v>1.259426234143</v>
      </c>
      <c r="N206" s="10">
        <v>3.5883322675200002</v>
      </c>
      <c r="O206" s="10" t="s">
        <v>41</v>
      </c>
      <c r="P206" s="10">
        <v>8.3176377110266992E-6</v>
      </c>
      <c r="Q206" s="10" t="s">
        <v>41</v>
      </c>
      <c r="R206" s="10"/>
      <c r="S206" s="10"/>
      <c r="T206" s="10">
        <f t="shared" si="40"/>
        <v>0.38675844345347987</v>
      </c>
      <c r="U206" s="10">
        <f t="shared" si="41"/>
        <v>3.8201987967000001E-2</v>
      </c>
      <c r="V206" s="10">
        <f t="shared" si="42"/>
        <v>6.8877619999999995E-3</v>
      </c>
      <c r="W206" s="10">
        <f t="shared" si="43"/>
        <v>4.2212141399999998</v>
      </c>
      <c r="X206" s="10">
        <f t="shared" si="44"/>
        <v>1.6137042399999999</v>
      </c>
      <c r="Y206" s="10">
        <f t="shared" si="45"/>
        <v>7.1337534999999992</v>
      </c>
      <c r="Z206" s="10">
        <f t="shared" si="46"/>
        <v>6.1497874999999995</v>
      </c>
      <c r="AA206" s="10">
        <f t="shared" si="47"/>
        <v>1.9285733599999997</v>
      </c>
      <c r="AB206" s="10">
        <f t="shared" si="48"/>
        <v>12.39232593904751</v>
      </c>
      <c r="AC206" s="10">
        <f t="shared" si="49"/>
        <v>35.307969479425843</v>
      </c>
      <c r="AD206" s="10" t="str">
        <f t="shared" si="50"/>
        <v>.</v>
      </c>
      <c r="AE206" s="10">
        <f t="shared" si="51"/>
        <v>8.1842727079680961E-5</v>
      </c>
      <c r="AF206" s="10" t="str">
        <f t="shared" si="52"/>
        <v>.</v>
      </c>
    </row>
    <row r="207" spans="1:32">
      <c r="A207" s="1">
        <v>2005</v>
      </c>
      <c r="B207" s="1" t="s">
        <v>70</v>
      </c>
      <c r="C207" s="1" t="s">
        <v>76</v>
      </c>
      <c r="D207" s="10">
        <v>1267.3689999999999</v>
      </c>
      <c r="E207" s="10">
        <v>1.6264583999999999E-2</v>
      </c>
      <c r="F207" s="10">
        <v>3.88245E-3</v>
      </c>
      <c r="G207" s="10">
        <v>5.0000000000000001E-4</v>
      </c>
      <c r="H207" s="10">
        <v>0.41099999999999998</v>
      </c>
      <c r="I207" s="10">
        <v>0.14099999999999999</v>
      </c>
      <c r="J207" s="10">
        <v>0.71199999999999997</v>
      </c>
      <c r="K207" s="10">
        <v>0.60099999999999998</v>
      </c>
      <c r="L207" s="10">
        <v>0.184</v>
      </c>
      <c r="M207" s="10">
        <v>1.208688681111</v>
      </c>
      <c r="N207" s="10">
        <v>3.4932174334199999</v>
      </c>
      <c r="O207" s="10" t="s">
        <v>41</v>
      </c>
      <c r="P207" s="10">
        <v>7.9432823472428065E-6</v>
      </c>
      <c r="Q207" s="10" t="s">
        <v>41</v>
      </c>
      <c r="R207" s="10"/>
      <c r="S207" s="10"/>
      <c r="T207" s="10">
        <f t="shared" si="40"/>
        <v>0.20613229559495999</v>
      </c>
      <c r="U207" s="10">
        <f t="shared" si="41"/>
        <v>4.920496774049999E-2</v>
      </c>
      <c r="V207" s="10">
        <f t="shared" si="42"/>
        <v>6.3368449999999998E-3</v>
      </c>
      <c r="W207" s="10">
        <f t="shared" si="43"/>
        <v>5.2088865899999997</v>
      </c>
      <c r="X207" s="10">
        <f t="shared" si="44"/>
        <v>1.7869902899999996</v>
      </c>
      <c r="Y207" s="10">
        <f t="shared" si="45"/>
        <v>9.023667279999998</v>
      </c>
      <c r="Z207" s="10">
        <f t="shared" si="46"/>
        <v>7.6168876899999987</v>
      </c>
      <c r="AA207" s="10">
        <f t="shared" si="47"/>
        <v>2.3319589599999997</v>
      </c>
      <c r="AB207" s="10">
        <f t="shared" si="48"/>
        <v>15.318545650909668</v>
      </c>
      <c r="AC207" s="10">
        <f t="shared" si="49"/>
        <v>44.271954853760718</v>
      </c>
      <c r="AD207" s="10" t="str">
        <f t="shared" si="50"/>
        <v>.</v>
      </c>
      <c r="AE207" s="10">
        <f t="shared" si="51"/>
        <v>1.0067069805142768E-4</v>
      </c>
      <c r="AF207" s="10" t="str">
        <f t="shared" si="52"/>
        <v>.</v>
      </c>
    </row>
    <row r="208" spans="1:32">
      <c r="A208" s="1">
        <v>2006</v>
      </c>
      <c r="B208" s="1" t="s">
        <v>70</v>
      </c>
      <c r="C208" s="1" t="s">
        <v>76</v>
      </c>
      <c r="D208" s="10">
        <v>1049.6120000000001</v>
      </c>
      <c r="E208" s="10">
        <v>6.3251160000000001E-2</v>
      </c>
      <c r="F208" s="10">
        <v>3.88245E-3</v>
      </c>
      <c r="G208" s="10">
        <v>5.0000000000000001E-4</v>
      </c>
      <c r="H208" s="10">
        <v>0.36299999999999999</v>
      </c>
      <c r="I208" s="10">
        <v>0.191</v>
      </c>
      <c r="J208" s="10">
        <v>0.66100000000000003</v>
      </c>
      <c r="K208" s="10">
        <v>0.59499999999999997</v>
      </c>
      <c r="L208" s="10">
        <v>0.186</v>
      </c>
      <c r="M208" s="10">
        <v>1.1419287429109999</v>
      </c>
      <c r="N208" s="10">
        <v>3.5012271036599998</v>
      </c>
      <c r="O208" s="10" t="s">
        <v>41</v>
      </c>
      <c r="P208" s="10">
        <v>7.9432823472428065E-6</v>
      </c>
      <c r="Q208" s="10" t="s">
        <v>41</v>
      </c>
      <c r="R208" s="10"/>
      <c r="S208" s="10"/>
      <c r="T208" s="10">
        <f t="shared" si="40"/>
        <v>0.66389176549920004</v>
      </c>
      <c r="U208" s="10">
        <f t="shared" si="41"/>
        <v>4.075066109400001E-2</v>
      </c>
      <c r="V208" s="10">
        <f t="shared" si="42"/>
        <v>5.2480600000000014E-3</v>
      </c>
      <c r="W208" s="10">
        <f t="shared" si="43"/>
        <v>3.81009156</v>
      </c>
      <c r="X208" s="10">
        <f t="shared" si="44"/>
        <v>2.00475892</v>
      </c>
      <c r="Y208" s="10">
        <f t="shared" si="45"/>
        <v>6.9379353200000011</v>
      </c>
      <c r="Z208" s="10">
        <f t="shared" si="46"/>
        <v>6.2451913999999995</v>
      </c>
      <c r="AA208" s="10">
        <f t="shared" si="47"/>
        <v>1.95227832</v>
      </c>
      <c r="AB208" s="10">
        <f t="shared" si="48"/>
        <v>11.985821117043006</v>
      </c>
      <c r="AC208" s="10">
        <f t="shared" si="49"/>
        <v>36.749299827267798</v>
      </c>
      <c r="AD208" s="10" t="str">
        <f t="shared" si="50"/>
        <v>.</v>
      </c>
      <c r="AE208" s="10">
        <f t="shared" si="51"/>
        <v>8.3373644710542185E-5</v>
      </c>
      <c r="AF208" s="10" t="str">
        <f t="shared" si="52"/>
        <v>.</v>
      </c>
    </row>
    <row r="209" spans="1:32">
      <c r="A209" s="1">
        <v>2007</v>
      </c>
      <c r="B209" s="1" t="s">
        <v>70</v>
      </c>
      <c r="C209" s="1" t="s">
        <v>76</v>
      </c>
      <c r="D209" s="1">
        <v>1076.57</v>
      </c>
      <c r="E209" s="10">
        <v>2.7333536999999998E-2</v>
      </c>
      <c r="F209" s="10">
        <v>3.88245E-3</v>
      </c>
      <c r="G209" s="10">
        <v>5.9999999999999995E-4</v>
      </c>
      <c r="H209" s="10">
        <v>0.32300000000000001</v>
      </c>
      <c r="I209" s="10">
        <v>0.16600000000000001</v>
      </c>
      <c r="J209" s="10">
        <v>0.67900000000000005</v>
      </c>
      <c r="K209" s="10">
        <v>0.60299999999999998</v>
      </c>
      <c r="L209" s="10">
        <v>0.19600000000000001</v>
      </c>
      <c r="M209" s="10">
        <v>1.1689665178819999</v>
      </c>
      <c r="N209" s="10">
        <v>3.7675486391400002</v>
      </c>
      <c r="O209" s="10" t="s">
        <v>41</v>
      </c>
      <c r="P209" s="10">
        <v>6.6069344800759593E-6</v>
      </c>
      <c r="Q209" s="10" t="s">
        <v>41</v>
      </c>
      <c r="R209" s="10"/>
      <c r="S209" s="10"/>
      <c r="T209" s="10">
        <f t="shared" si="40"/>
        <v>0.29426465928089995</v>
      </c>
      <c r="U209" s="10">
        <f t="shared" si="41"/>
        <v>4.1797291964999997E-2</v>
      </c>
      <c r="V209" s="10">
        <f t="shared" si="42"/>
        <v>6.4594199999999987E-3</v>
      </c>
      <c r="W209" s="10">
        <f t="shared" si="43"/>
        <v>3.4773210999999997</v>
      </c>
      <c r="X209" s="10">
        <f t="shared" si="44"/>
        <v>1.7871062</v>
      </c>
      <c r="Y209" s="10">
        <f t="shared" si="45"/>
        <v>7.3099103000000003</v>
      </c>
      <c r="Z209" s="10">
        <f t="shared" si="46"/>
        <v>6.4917170999999998</v>
      </c>
      <c r="AA209" s="10">
        <f t="shared" si="47"/>
        <v>2.1100772000000001</v>
      </c>
      <c r="AB209" s="10">
        <f t="shared" si="48"/>
        <v>12.584742841562244</v>
      </c>
      <c r="AC209" s="10">
        <f t="shared" si="49"/>
        <v>40.560298384389498</v>
      </c>
      <c r="AD209" s="10" t="str">
        <f t="shared" si="50"/>
        <v>.</v>
      </c>
      <c r="AE209" s="10">
        <f t="shared" si="51"/>
        <v>7.1128274532153752E-5</v>
      </c>
      <c r="AF209" s="10" t="str">
        <f t="shared" si="52"/>
        <v>.</v>
      </c>
    </row>
    <row r="210" spans="1:32">
      <c r="A210" s="1">
        <v>2008</v>
      </c>
      <c r="B210" s="1" t="s">
        <v>70</v>
      </c>
      <c r="C210" s="1" t="s">
        <v>76</v>
      </c>
      <c r="D210" s="1">
        <v>1151</v>
      </c>
      <c r="E210" s="10">
        <v>1.5360996E-2</v>
      </c>
      <c r="F210" s="10">
        <v>3.88245E-3</v>
      </c>
      <c r="G210" s="10">
        <v>5.9999999999999995E-4</v>
      </c>
      <c r="H210" s="10">
        <v>0.28499999999999998</v>
      </c>
      <c r="I210" s="10">
        <v>0.11899999999999999</v>
      </c>
      <c r="J210" s="10">
        <v>0.622</v>
      </c>
      <c r="K210" s="10">
        <v>0.57199999999999995</v>
      </c>
      <c r="L210" s="10">
        <v>0.184</v>
      </c>
      <c r="M210" s="10">
        <v>1.0935277877159999</v>
      </c>
      <c r="N210" s="10">
        <v>3.7605401776800003</v>
      </c>
      <c r="O210" s="10" t="s">
        <v>41</v>
      </c>
      <c r="P210" s="10">
        <v>6.456542290346543E-6</v>
      </c>
      <c r="Q210" s="10" t="s">
        <v>41</v>
      </c>
      <c r="R210" s="10"/>
      <c r="S210" s="10"/>
      <c r="T210" s="10">
        <f t="shared" si="40"/>
        <v>0.17680506395999998</v>
      </c>
      <c r="U210" s="10">
        <f t="shared" si="41"/>
        <v>4.4686999499999998E-2</v>
      </c>
      <c r="V210" s="10">
        <f t="shared" si="42"/>
        <v>6.9059999999999998E-3</v>
      </c>
      <c r="W210" s="10">
        <f t="shared" si="43"/>
        <v>3.2803499999999999</v>
      </c>
      <c r="X210" s="10">
        <f t="shared" si="44"/>
        <v>1.3696899999999999</v>
      </c>
      <c r="Y210" s="10">
        <f t="shared" si="45"/>
        <v>7.1592200000000004</v>
      </c>
      <c r="Z210" s="10">
        <f t="shared" si="46"/>
        <v>6.5837199999999996</v>
      </c>
      <c r="AA210" s="10">
        <f t="shared" si="47"/>
        <v>2.1178399999999997</v>
      </c>
      <c r="AB210" s="10">
        <f t="shared" si="48"/>
        <v>12.586504836611159</v>
      </c>
      <c r="AC210" s="10">
        <f t="shared" si="49"/>
        <v>43.283817445096801</v>
      </c>
      <c r="AD210" s="10" t="str">
        <f t="shared" si="50"/>
        <v>.</v>
      </c>
      <c r="AE210" s="10">
        <f t="shared" si="51"/>
        <v>7.4314801761888712E-5</v>
      </c>
      <c r="AF210" s="10" t="str">
        <f t="shared" si="52"/>
        <v>.</v>
      </c>
    </row>
    <row r="211" spans="1:32">
      <c r="A211" s="1">
        <v>2009</v>
      </c>
      <c r="B211" s="1" t="s">
        <v>70</v>
      </c>
      <c r="C211" s="1" t="s">
        <v>76</v>
      </c>
      <c r="D211" s="1">
        <v>1190.78</v>
      </c>
      <c r="E211" s="10">
        <v>7.9063950000000001E-3</v>
      </c>
      <c r="F211" s="10">
        <v>3.88245E-3</v>
      </c>
      <c r="G211" s="10">
        <v>5.0000000000000001E-4</v>
      </c>
      <c r="H211" s="10">
        <v>0.308</v>
      </c>
      <c r="I211" s="10">
        <v>0.13900000000000001</v>
      </c>
      <c r="J211" s="10">
        <v>0.63300000000000001</v>
      </c>
      <c r="K211" s="10">
        <v>0.57299999999999995</v>
      </c>
      <c r="L211" s="10">
        <v>0.184</v>
      </c>
      <c r="M211" s="10">
        <v>1.0227622532239999</v>
      </c>
      <c r="N211" s="10">
        <v>3.8716743522600003</v>
      </c>
      <c r="O211" s="10" t="s">
        <v>41</v>
      </c>
      <c r="P211" s="10">
        <v>5.3703179637025301E-6</v>
      </c>
      <c r="Q211" s="10" t="s">
        <v>41</v>
      </c>
      <c r="R211" s="10"/>
      <c r="S211" s="10"/>
      <c r="T211" s="10">
        <f t="shared" si="40"/>
        <v>9.4147770381000001E-2</v>
      </c>
      <c r="U211" s="10">
        <f t="shared" si="41"/>
        <v>4.6231438110000002E-2</v>
      </c>
      <c r="V211" s="10">
        <f t="shared" si="42"/>
        <v>5.9538999999999998E-3</v>
      </c>
      <c r="W211" s="10">
        <f t="shared" si="43"/>
        <v>3.6676024000000003</v>
      </c>
      <c r="X211" s="10">
        <f t="shared" si="44"/>
        <v>1.6551842000000001</v>
      </c>
      <c r="Y211" s="10">
        <f t="shared" si="45"/>
        <v>7.5376373999999995</v>
      </c>
      <c r="Z211" s="10">
        <f t="shared" si="46"/>
        <v>6.8231693999999994</v>
      </c>
      <c r="AA211" s="10">
        <f t="shared" si="47"/>
        <v>2.1910352</v>
      </c>
      <c r="AB211" s="10">
        <f t="shared" si="48"/>
        <v>12.178848358940746</v>
      </c>
      <c r="AC211" s="10">
        <f t="shared" si="49"/>
        <v>46.10312385184163</v>
      </c>
      <c r="AD211" s="10" t="str">
        <f t="shared" si="50"/>
        <v>.</v>
      </c>
      <c r="AE211" s="10">
        <f t="shared" si="51"/>
        <v>6.3948672248176984E-5</v>
      </c>
      <c r="AF211" s="10" t="str">
        <f t="shared" si="52"/>
        <v>.</v>
      </c>
    </row>
    <row r="212" spans="1:32">
      <c r="A212" s="1">
        <v>2000</v>
      </c>
      <c r="B212" s="1" t="s">
        <v>70</v>
      </c>
      <c r="C212" s="1" t="s">
        <v>77</v>
      </c>
      <c r="D212" s="10">
        <v>720.64200000000005</v>
      </c>
      <c r="E212" s="10">
        <v>0.113174397</v>
      </c>
      <c r="F212" s="10">
        <v>6.2119200000000001E-3</v>
      </c>
      <c r="G212" s="10">
        <v>2.2000000000000001E-3</v>
      </c>
      <c r="H212" s="10">
        <v>0.33500000000000002</v>
      </c>
      <c r="I212" s="10">
        <v>0.16500000000000001</v>
      </c>
      <c r="J212" s="10">
        <v>0.72</v>
      </c>
      <c r="K212" s="10">
        <v>0.95199999999999996</v>
      </c>
      <c r="L212" s="10">
        <v>0.29599999999999999</v>
      </c>
      <c r="M212" s="10">
        <v>1.258758634761</v>
      </c>
      <c r="N212" s="10">
        <v>4.7287090679400006</v>
      </c>
      <c r="O212" s="10" t="s">
        <v>41</v>
      </c>
      <c r="P212" s="10">
        <v>4.2657951880159181E-6</v>
      </c>
      <c r="Q212" s="10" t="s">
        <v>41</v>
      </c>
      <c r="R212" s="10"/>
      <c r="S212" s="10"/>
      <c r="T212" s="10">
        <f t="shared" si="40"/>
        <v>0.81558223802873997</v>
      </c>
      <c r="U212" s="10">
        <f t="shared" si="41"/>
        <v>4.476570452640001E-2</v>
      </c>
      <c r="V212" s="10">
        <f t="shared" si="42"/>
        <v>1.5854124000000004E-2</v>
      </c>
      <c r="W212" s="10">
        <f t="shared" si="43"/>
        <v>2.4141507000000004</v>
      </c>
      <c r="X212" s="10">
        <f t="shared" si="44"/>
        <v>1.1890593</v>
      </c>
      <c r="Y212" s="10">
        <f t="shared" si="45"/>
        <v>5.1886224000000007</v>
      </c>
      <c r="Z212" s="10">
        <f t="shared" si="46"/>
        <v>6.86051184</v>
      </c>
      <c r="AA212" s="10">
        <f t="shared" si="47"/>
        <v>2.13310032</v>
      </c>
      <c r="AB212" s="10">
        <f t="shared" si="48"/>
        <v>9.0711434007143676</v>
      </c>
      <c r="AC212" s="10">
        <f t="shared" si="49"/>
        <v>34.077063601384182</v>
      </c>
      <c r="AD212" s="10" t="str">
        <f t="shared" si="50"/>
        <v>.</v>
      </c>
      <c r="AE212" s="10">
        <f t="shared" si="51"/>
        <v>3.0741111758821675E-5</v>
      </c>
      <c r="AF212" s="10" t="str">
        <f t="shared" si="52"/>
        <v>.</v>
      </c>
    </row>
    <row r="213" spans="1:32">
      <c r="A213" s="1">
        <v>2001</v>
      </c>
      <c r="B213" s="1" t="s">
        <v>70</v>
      </c>
      <c r="C213" s="1" t="s">
        <v>77</v>
      </c>
      <c r="D213" s="10">
        <v>770.66399999999999</v>
      </c>
      <c r="E213" s="10">
        <v>8.5614963000000002E-2</v>
      </c>
      <c r="F213" s="10">
        <v>3.88245E-3</v>
      </c>
      <c r="G213" s="10">
        <v>1.6999999999999999E-3</v>
      </c>
      <c r="H213" s="10">
        <v>0.42299999999999999</v>
      </c>
      <c r="I213" s="10">
        <v>0.17199999999999999</v>
      </c>
      <c r="J213" s="10">
        <v>0.68899999999999995</v>
      </c>
      <c r="K213" s="10">
        <v>0.91200000000000003</v>
      </c>
      <c r="L213" s="10">
        <v>0.28199999999999997</v>
      </c>
      <c r="M213" s="10">
        <v>1.280455614676</v>
      </c>
      <c r="N213" s="10">
        <v>4.3852944564000005</v>
      </c>
      <c r="O213" s="10" t="s">
        <v>41</v>
      </c>
      <c r="P213" s="10">
        <v>4.6773514128719787E-6</v>
      </c>
      <c r="Q213" s="10" t="s">
        <v>41</v>
      </c>
      <c r="R213" s="10"/>
      <c r="S213" s="10"/>
      <c r="T213" s="10">
        <f t="shared" si="40"/>
        <v>0.65980369845431996</v>
      </c>
      <c r="U213" s="10">
        <f t="shared" si="41"/>
        <v>2.9920644467999996E-2</v>
      </c>
      <c r="V213" s="10">
        <f t="shared" si="42"/>
        <v>1.3101287999999999E-2</v>
      </c>
      <c r="W213" s="10">
        <f t="shared" si="43"/>
        <v>3.2599087199999999</v>
      </c>
      <c r="X213" s="10">
        <f t="shared" si="44"/>
        <v>1.32554208</v>
      </c>
      <c r="Y213" s="10">
        <f t="shared" si="45"/>
        <v>5.3098749599999993</v>
      </c>
      <c r="Z213" s="10">
        <f t="shared" si="46"/>
        <v>7.0284556799999995</v>
      </c>
      <c r="AA213" s="10">
        <f t="shared" si="47"/>
        <v>2.1732724799999996</v>
      </c>
      <c r="AB213" s="10">
        <f t="shared" si="48"/>
        <v>9.8680104582866495</v>
      </c>
      <c r="AC213" s="10">
        <f t="shared" si="49"/>
        <v>33.795885669470501</v>
      </c>
      <c r="AD213" s="10" t="str">
        <f t="shared" si="50"/>
        <v>.</v>
      </c>
      <c r="AE213" s="10">
        <f t="shared" si="51"/>
        <v>3.6046663492495707E-5</v>
      </c>
      <c r="AF213" s="10" t="str">
        <f t="shared" si="52"/>
        <v>.</v>
      </c>
    </row>
    <row r="214" spans="1:32">
      <c r="A214" s="1">
        <v>2002</v>
      </c>
      <c r="B214" s="1" t="s">
        <v>70</v>
      </c>
      <c r="C214" s="1" t="s">
        <v>77</v>
      </c>
      <c r="D214" s="10">
        <v>691.43899999999996</v>
      </c>
      <c r="E214" s="10">
        <v>0.12921308399999998</v>
      </c>
      <c r="F214" s="10">
        <v>3.88245E-3</v>
      </c>
      <c r="G214" s="10">
        <v>1.8E-3</v>
      </c>
      <c r="H214" s="10">
        <v>0.43</v>
      </c>
      <c r="I214" s="10">
        <v>0.16300000000000001</v>
      </c>
      <c r="J214" s="10">
        <v>0.70599999999999996</v>
      </c>
      <c r="K214" s="10">
        <v>0.90800000000000003</v>
      </c>
      <c r="L214" s="10">
        <v>0.28799999999999998</v>
      </c>
      <c r="M214" s="10">
        <v>1.2918048041700001</v>
      </c>
      <c r="N214" s="10">
        <v>4.4593839061199994</v>
      </c>
      <c r="O214" s="10" t="s">
        <v>41</v>
      </c>
      <c r="P214" s="10">
        <v>4.0738027780411272E-6</v>
      </c>
      <c r="Q214" s="10" t="s">
        <v>41</v>
      </c>
      <c r="R214" s="10"/>
      <c r="S214" s="10"/>
      <c r="T214" s="10">
        <f t="shared" si="40"/>
        <v>0.89342965587875978</v>
      </c>
      <c r="U214" s="10">
        <f t="shared" si="41"/>
        <v>2.6844773455500001E-2</v>
      </c>
      <c r="V214" s="10">
        <f t="shared" si="42"/>
        <v>1.2445902E-2</v>
      </c>
      <c r="W214" s="10">
        <f t="shared" si="43"/>
        <v>2.9731876999999995</v>
      </c>
      <c r="X214" s="10">
        <f t="shared" si="44"/>
        <v>1.1270455699999999</v>
      </c>
      <c r="Y214" s="10">
        <f t="shared" si="45"/>
        <v>4.881559339999999</v>
      </c>
      <c r="Z214" s="10">
        <f t="shared" si="46"/>
        <v>6.2782661199999996</v>
      </c>
      <c r="AA214" s="10">
        <f t="shared" si="47"/>
        <v>1.9913443199999998</v>
      </c>
      <c r="AB214" s="10">
        <f t="shared" si="48"/>
        <v>8.9320422199050071</v>
      </c>
      <c r="AC214" s="10">
        <f t="shared" si="49"/>
        <v>30.833919486637061</v>
      </c>
      <c r="AD214" s="10" t="str">
        <f t="shared" si="50"/>
        <v>.</v>
      </c>
      <c r="AE214" s="10">
        <f t="shared" si="51"/>
        <v>2.8167861190459788E-5</v>
      </c>
      <c r="AF214" s="10" t="str">
        <f t="shared" si="52"/>
        <v>.</v>
      </c>
    </row>
    <row r="215" spans="1:32">
      <c r="A215" s="1">
        <v>2003</v>
      </c>
      <c r="B215" s="1" t="s">
        <v>70</v>
      </c>
      <c r="C215" s="1" t="s">
        <v>77</v>
      </c>
      <c r="D215" s="10">
        <v>1195.7450000000001</v>
      </c>
      <c r="E215" s="10">
        <v>7.7030876999999998E-2</v>
      </c>
      <c r="F215" s="10">
        <v>3.88245E-3</v>
      </c>
      <c r="G215" s="10">
        <v>1E-3</v>
      </c>
      <c r="H215" s="10">
        <v>0.39900000000000002</v>
      </c>
      <c r="I215" s="10">
        <v>0.13300000000000001</v>
      </c>
      <c r="J215" s="10">
        <v>0.66700000000000004</v>
      </c>
      <c r="K215" s="10">
        <v>0.83899999999999997</v>
      </c>
      <c r="L215" s="10">
        <v>0.25900000000000001</v>
      </c>
      <c r="M215" s="10">
        <v>1.2156984746220001</v>
      </c>
      <c r="N215" s="10">
        <v>4.4053186320000002</v>
      </c>
      <c r="O215" s="10" t="s">
        <v>41</v>
      </c>
      <c r="P215" s="10">
        <v>4.168693834703354E-6</v>
      </c>
      <c r="Q215" s="10" t="s">
        <v>41</v>
      </c>
      <c r="R215" s="10"/>
      <c r="S215" s="10"/>
      <c r="T215" s="10">
        <f t="shared" si="40"/>
        <v>0.92109286018365011</v>
      </c>
      <c r="U215" s="10">
        <f t="shared" si="41"/>
        <v>4.6424201752500005E-2</v>
      </c>
      <c r="V215" s="10">
        <f t="shared" si="42"/>
        <v>1.1957450000000001E-2</v>
      </c>
      <c r="W215" s="10">
        <f t="shared" si="43"/>
        <v>4.7710225500000005</v>
      </c>
      <c r="X215" s="10">
        <f t="shared" si="44"/>
        <v>1.5903408500000003</v>
      </c>
      <c r="Y215" s="10">
        <f t="shared" si="45"/>
        <v>7.9756191500000009</v>
      </c>
      <c r="Z215" s="10">
        <f t="shared" si="46"/>
        <v>10.03230055</v>
      </c>
      <c r="AA215" s="10">
        <f t="shared" si="47"/>
        <v>3.0969795500000004</v>
      </c>
      <c r="AB215" s="10">
        <f t="shared" si="48"/>
        <v>14.536653725368838</v>
      </c>
      <c r="AC215" s="10">
        <f t="shared" si="49"/>
        <v>52.676377276208406</v>
      </c>
      <c r="AD215" s="10" t="str">
        <f t="shared" si="50"/>
        <v>.</v>
      </c>
      <c r="AE215" s="10">
        <f t="shared" si="51"/>
        <v>4.9846948093773625E-5</v>
      </c>
      <c r="AF215" s="10" t="str">
        <f t="shared" si="52"/>
        <v>.</v>
      </c>
    </row>
    <row r="216" spans="1:32">
      <c r="A216" s="1">
        <v>2004</v>
      </c>
      <c r="B216" s="1" t="s">
        <v>70</v>
      </c>
      <c r="C216" s="1" t="s">
        <v>77</v>
      </c>
      <c r="D216" s="10">
        <v>957.33199999999988</v>
      </c>
      <c r="E216" s="10">
        <v>0.15903148799999997</v>
      </c>
      <c r="F216" s="10">
        <v>3.88245E-3</v>
      </c>
      <c r="G216" s="10">
        <v>6.9999999999999999E-4</v>
      </c>
      <c r="H216" s="10">
        <v>0.39200000000000002</v>
      </c>
      <c r="I216" s="10">
        <v>0.16300000000000001</v>
      </c>
      <c r="J216" s="10">
        <v>0.69899999999999995</v>
      </c>
      <c r="K216" s="10">
        <v>0.85899999999999999</v>
      </c>
      <c r="L216" s="10">
        <v>0.28199999999999997</v>
      </c>
      <c r="M216" s="10">
        <v>1.1676313191180001</v>
      </c>
      <c r="N216" s="10">
        <v>4.3132074242400007</v>
      </c>
      <c r="O216" s="10" t="s">
        <v>41</v>
      </c>
      <c r="P216" s="10">
        <v>4.3651583224016507E-6</v>
      </c>
      <c r="Q216" s="10" t="s">
        <v>41</v>
      </c>
      <c r="R216" s="10"/>
      <c r="S216" s="10"/>
      <c r="T216" s="10">
        <f t="shared" si="40"/>
        <v>1.5224593247001597</v>
      </c>
      <c r="U216" s="10">
        <f t="shared" si="41"/>
        <v>3.7167936233999999E-2</v>
      </c>
      <c r="V216" s="10">
        <f t="shared" si="42"/>
        <v>6.7013239999999998E-3</v>
      </c>
      <c r="W216" s="10">
        <f t="shared" si="43"/>
        <v>3.7527414399999999</v>
      </c>
      <c r="X216" s="10">
        <f t="shared" si="44"/>
        <v>1.5604511599999997</v>
      </c>
      <c r="Y216" s="10">
        <f t="shared" si="45"/>
        <v>6.6917506799999993</v>
      </c>
      <c r="Z216" s="10">
        <f t="shared" si="46"/>
        <v>8.2234818799999996</v>
      </c>
      <c r="AA216" s="10">
        <f t="shared" si="47"/>
        <v>2.6996762399999996</v>
      </c>
      <c r="AB216" s="10">
        <f t="shared" si="48"/>
        <v>11.178108259938732</v>
      </c>
      <c r="AC216" s="10">
        <f t="shared" si="49"/>
        <v>41.29171489862528</v>
      </c>
      <c r="AD216" s="10" t="str">
        <f t="shared" si="50"/>
        <v>.</v>
      </c>
      <c r="AE216" s="10">
        <f t="shared" si="51"/>
        <v>4.1789057471014163E-5</v>
      </c>
      <c r="AF216" s="10" t="str">
        <f t="shared" si="52"/>
        <v>.</v>
      </c>
    </row>
    <row r="217" spans="1:32">
      <c r="A217" s="1">
        <v>2005</v>
      </c>
      <c r="B217" s="1" t="s">
        <v>70</v>
      </c>
      <c r="C217" s="1" t="s">
        <v>77</v>
      </c>
      <c r="D217" s="10">
        <v>1383.4989999999998</v>
      </c>
      <c r="E217" s="10">
        <v>8.3130096000000001E-2</v>
      </c>
      <c r="F217" s="10">
        <v>3.88245E-3</v>
      </c>
      <c r="G217" s="10">
        <v>5.9999999999999995E-4</v>
      </c>
      <c r="H217" s="10">
        <v>0.375</v>
      </c>
      <c r="I217" s="10">
        <v>0.14599999999999999</v>
      </c>
      <c r="J217" s="10">
        <v>0.65700000000000003</v>
      </c>
      <c r="K217" s="10">
        <v>0.79500000000000004</v>
      </c>
      <c r="L217" s="10">
        <v>0.254</v>
      </c>
      <c r="M217" s="10">
        <v>1.126907756816</v>
      </c>
      <c r="N217" s="10">
        <v>4.0839306136199998</v>
      </c>
      <c r="O217" s="10" t="s">
        <v>41</v>
      </c>
      <c r="P217" s="10">
        <v>3.8018939632056064E-6</v>
      </c>
      <c r="Q217" s="10" t="s">
        <v>41</v>
      </c>
      <c r="R217" s="10"/>
      <c r="S217" s="10"/>
      <c r="T217" s="10">
        <f t="shared" ref="T217:T241" si="53">IF(E217=".",".",($D217*E217)/100)</f>
        <v>1.1501040468590398</v>
      </c>
      <c r="U217" s="10">
        <f t="shared" ref="U217:U241" si="54">IF(F217=".",".",($D217*F217)/100)</f>
        <v>5.3713656925499995E-2</v>
      </c>
      <c r="V217" s="10">
        <f t="shared" ref="V217:V241" si="55">IF(G217=".",".",($D217*G217)/100)</f>
        <v>8.300993999999999E-3</v>
      </c>
      <c r="W217" s="10">
        <f t="shared" ref="W217:W241" si="56">IF(H217=".",".",($D217*H217)/100)</f>
        <v>5.1881212499999991</v>
      </c>
      <c r="X217" s="10">
        <f t="shared" ref="X217:X241" si="57">IF(I217=".",".",($D217*I217)/100)</f>
        <v>2.0199085399999994</v>
      </c>
      <c r="Y217" s="10">
        <f t="shared" ref="Y217:Y241" si="58">IF(J217=".",".",($D217*J217)/100)</f>
        <v>9.0895884299999992</v>
      </c>
      <c r="Z217" s="10">
        <f t="shared" ref="Z217:Z241" si="59">IF(K217=".",".",($D217*K217)/100)</f>
        <v>10.998817049999998</v>
      </c>
      <c r="AA217" s="10">
        <f t="shared" ref="AA217:AA241" si="60">IF(L217=".",".",($D217*L217)/100)</f>
        <v>3.5140874599999994</v>
      </c>
      <c r="AB217" s="10">
        <f t="shared" ref="AB217:AB241" si="61">IF(M217=".",".",($D217*M217)/100)</f>
        <v>15.590757546471789</v>
      </c>
      <c r="AC217" s="10">
        <f t="shared" ref="AC217:AC241" si="62">IF(N217=".",".",($D217*N217)/100)</f>
        <v>56.501139200126552</v>
      </c>
      <c r="AD217" s="10" t="str">
        <f t="shared" ref="AD217:AD241" si="63">IF(O217=".",".",($D217*O217)/100)</f>
        <v>.</v>
      </c>
      <c r="AE217" s="10">
        <f t="shared" ref="AE217:AE241" si="64">IF(P217=".",".",($D217*P217)/100)</f>
        <v>5.2599164962009922E-5</v>
      </c>
      <c r="AF217" s="10" t="str">
        <f t="shared" ref="AF217:AF241" si="65">IF(Q217=".",".",($D217*Q217)/100)</f>
        <v>.</v>
      </c>
    </row>
    <row r="218" spans="1:32">
      <c r="A218" s="1">
        <v>2006</v>
      </c>
      <c r="B218" s="1" t="s">
        <v>70</v>
      </c>
      <c r="C218" s="1" t="s">
        <v>77</v>
      </c>
      <c r="D218" s="10">
        <v>1048.799</v>
      </c>
      <c r="E218" s="10">
        <v>0.15699841499999997</v>
      </c>
      <c r="F218" s="10">
        <v>3.88245E-3</v>
      </c>
      <c r="G218" s="10">
        <v>5.0000000000000001E-4</v>
      </c>
      <c r="H218" s="10">
        <v>0.35099999999999998</v>
      </c>
      <c r="I218" s="10">
        <v>0.16900000000000001</v>
      </c>
      <c r="J218" s="10">
        <v>0.625</v>
      </c>
      <c r="K218" s="10">
        <v>0.79300000000000004</v>
      </c>
      <c r="L218" s="10">
        <v>0.26100000000000001</v>
      </c>
      <c r="M218" s="10">
        <v>1.0618168170710001</v>
      </c>
      <c r="N218" s="10">
        <v>4.0358725921800005</v>
      </c>
      <c r="O218" s="10" t="s">
        <v>41</v>
      </c>
      <c r="P218" s="10">
        <v>3.9810717055349657E-6</v>
      </c>
      <c r="Q218" s="10" t="s">
        <v>41</v>
      </c>
      <c r="R218" s="10"/>
      <c r="S218" s="10"/>
      <c r="T218" s="10">
        <f t="shared" si="53"/>
        <v>1.6465978065358495</v>
      </c>
      <c r="U218" s="10">
        <f t="shared" si="54"/>
        <v>4.0719096775500001E-2</v>
      </c>
      <c r="V218" s="10">
        <f t="shared" si="55"/>
        <v>5.2439950000000004E-3</v>
      </c>
      <c r="W218" s="10">
        <f t="shared" si="56"/>
        <v>3.6812844899999999</v>
      </c>
      <c r="X218" s="10">
        <f t="shared" si="57"/>
        <v>1.7724703100000001</v>
      </c>
      <c r="Y218" s="10">
        <f t="shared" si="58"/>
        <v>6.5549937499999995</v>
      </c>
      <c r="Z218" s="10">
        <f t="shared" si="59"/>
        <v>8.3169760700000008</v>
      </c>
      <c r="AA218" s="10">
        <f t="shared" si="60"/>
        <v>2.7373653899999999</v>
      </c>
      <c r="AB218" s="10">
        <f t="shared" si="61"/>
        <v>11.136324159272478</v>
      </c>
      <c r="AC218" s="10">
        <f t="shared" si="62"/>
        <v>42.328191388057924</v>
      </c>
      <c r="AD218" s="10" t="str">
        <f t="shared" si="63"/>
        <v>.</v>
      </c>
      <c r="AE218" s="10">
        <f t="shared" si="64"/>
        <v>4.1753440236933671E-5</v>
      </c>
      <c r="AF218" s="10" t="str">
        <f t="shared" si="65"/>
        <v>.</v>
      </c>
    </row>
    <row r="219" spans="1:32">
      <c r="A219" s="1">
        <v>2007</v>
      </c>
      <c r="B219" s="1" t="s">
        <v>70</v>
      </c>
      <c r="C219" s="1" t="s">
        <v>77</v>
      </c>
      <c r="D219" s="1">
        <v>991.34299999999996</v>
      </c>
      <c r="E219" s="10">
        <v>8.6518550999999999E-2</v>
      </c>
      <c r="F219" s="10">
        <v>3.88245E-3</v>
      </c>
      <c r="G219" s="10">
        <v>5.0000000000000001E-4</v>
      </c>
      <c r="H219" s="10">
        <v>0.29899999999999999</v>
      </c>
      <c r="I219" s="10">
        <v>0.14799999999999999</v>
      </c>
      <c r="J219" s="10">
        <v>0.64200000000000002</v>
      </c>
      <c r="K219" s="10">
        <v>0.79500000000000004</v>
      </c>
      <c r="L219" s="10">
        <v>0.26900000000000002</v>
      </c>
      <c r="M219" s="10">
        <v>1.0895221914239999</v>
      </c>
      <c r="N219" s="10">
        <v>4.3452461052000002</v>
      </c>
      <c r="O219" s="10" t="s">
        <v>41</v>
      </c>
      <c r="P219" s="10">
        <v>3.1622776601683767E-6</v>
      </c>
      <c r="Q219" s="10" t="s">
        <v>41</v>
      </c>
      <c r="R219" s="10"/>
      <c r="S219" s="10"/>
      <c r="T219" s="10">
        <f t="shared" si="53"/>
        <v>0.85769559903992998</v>
      </c>
      <c r="U219" s="10">
        <f t="shared" si="54"/>
        <v>3.8488396303499997E-2</v>
      </c>
      <c r="V219" s="10">
        <f t="shared" si="55"/>
        <v>4.9567149999999996E-3</v>
      </c>
      <c r="W219" s="10">
        <f t="shared" si="56"/>
        <v>2.9641155699999997</v>
      </c>
      <c r="X219" s="10">
        <f t="shared" si="57"/>
        <v>1.4671876399999999</v>
      </c>
      <c r="Y219" s="10">
        <f t="shared" si="58"/>
        <v>6.364422059999999</v>
      </c>
      <c r="Z219" s="10">
        <f t="shared" si="59"/>
        <v>7.8811768500000001</v>
      </c>
      <c r="AA219" s="10">
        <f t="shared" si="60"/>
        <v>2.6667126699999999</v>
      </c>
      <c r="AB219" s="10">
        <f t="shared" si="61"/>
        <v>10.800901978128422</v>
      </c>
      <c r="AC219" s="10">
        <f t="shared" si="62"/>
        <v>43.076293096672835</v>
      </c>
      <c r="AD219" s="10" t="str">
        <f t="shared" si="63"/>
        <v>.</v>
      </c>
      <c r="AE219" s="10">
        <f t="shared" si="64"/>
        <v>3.1349018224642987E-5</v>
      </c>
      <c r="AF219" s="10" t="str">
        <f t="shared" si="65"/>
        <v>.</v>
      </c>
    </row>
    <row r="220" spans="1:32">
      <c r="A220" s="1">
        <v>2008</v>
      </c>
      <c r="B220" s="1" t="s">
        <v>70</v>
      </c>
      <c r="C220" s="1" t="s">
        <v>77</v>
      </c>
      <c r="D220" s="1">
        <v>1225.78</v>
      </c>
      <c r="E220" s="10" t="s">
        <v>41</v>
      </c>
      <c r="F220" s="10" t="s">
        <v>41</v>
      </c>
      <c r="G220" s="10" t="s">
        <v>41</v>
      </c>
      <c r="H220" s="10" t="s">
        <v>41</v>
      </c>
      <c r="I220" s="10" t="s">
        <v>41</v>
      </c>
      <c r="J220" s="10" t="s">
        <v>41</v>
      </c>
      <c r="K220" s="10" t="s">
        <v>41</v>
      </c>
      <c r="L220" s="10" t="s">
        <v>41</v>
      </c>
      <c r="M220" s="10" t="s">
        <v>41</v>
      </c>
      <c r="N220" s="10" t="s">
        <v>41</v>
      </c>
      <c r="O220" s="10" t="s">
        <v>41</v>
      </c>
      <c r="P220" s="10" t="s">
        <v>41</v>
      </c>
      <c r="Q220" s="10" t="s">
        <v>41</v>
      </c>
      <c r="R220" s="10"/>
      <c r="S220" s="10"/>
      <c r="T220" s="10" t="str">
        <f t="shared" si="53"/>
        <v>.</v>
      </c>
      <c r="U220" s="10" t="str">
        <f t="shared" si="54"/>
        <v>.</v>
      </c>
      <c r="V220" s="10" t="str">
        <f t="shared" si="55"/>
        <v>.</v>
      </c>
      <c r="W220" s="10" t="str">
        <f t="shared" si="56"/>
        <v>.</v>
      </c>
      <c r="X220" s="10" t="str">
        <f t="shared" si="57"/>
        <v>.</v>
      </c>
      <c r="Y220" s="10" t="str">
        <f t="shared" si="58"/>
        <v>.</v>
      </c>
      <c r="Z220" s="10" t="str">
        <f t="shared" si="59"/>
        <v>.</v>
      </c>
      <c r="AA220" s="10" t="str">
        <f t="shared" si="60"/>
        <v>.</v>
      </c>
      <c r="AB220" s="10" t="str">
        <f t="shared" si="61"/>
        <v>.</v>
      </c>
      <c r="AC220" s="10" t="str">
        <f t="shared" si="62"/>
        <v>.</v>
      </c>
      <c r="AD220" s="10" t="str">
        <f t="shared" si="63"/>
        <v>.</v>
      </c>
      <c r="AE220" s="10" t="str">
        <f t="shared" si="64"/>
        <v>.</v>
      </c>
      <c r="AF220" s="10" t="str">
        <f t="shared" si="65"/>
        <v>.</v>
      </c>
    </row>
    <row r="221" spans="1:32">
      <c r="A221" s="1">
        <v>2009</v>
      </c>
      <c r="B221" s="1" t="s">
        <v>70</v>
      </c>
      <c r="C221" s="1" t="s">
        <v>77</v>
      </c>
      <c r="D221" s="1">
        <v>1011.9</v>
      </c>
      <c r="E221" s="10" t="s">
        <v>41</v>
      </c>
      <c r="F221" s="10" t="s">
        <v>41</v>
      </c>
      <c r="G221" s="10" t="s">
        <v>41</v>
      </c>
      <c r="H221" s="10" t="s">
        <v>41</v>
      </c>
      <c r="I221" s="10" t="s">
        <v>41</v>
      </c>
      <c r="J221" s="10" t="s">
        <v>41</v>
      </c>
      <c r="K221" s="10" t="s">
        <v>41</v>
      </c>
      <c r="L221" s="10" t="s">
        <v>41</v>
      </c>
      <c r="M221" s="10" t="s">
        <v>41</v>
      </c>
      <c r="N221" s="10" t="s">
        <v>41</v>
      </c>
      <c r="O221" s="10" t="s">
        <v>41</v>
      </c>
      <c r="P221" s="10" t="s">
        <v>41</v>
      </c>
      <c r="Q221" s="10" t="s">
        <v>41</v>
      </c>
      <c r="R221" s="10"/>
      <c r="S221" s="10"/>
      <c r="T221" s="10" t="str">
        <f t="shared" si="53"/>
        <v>.</v>
      </c>
      <c r="U221" s="10" t="str">
        <f t="shared" si="54"/>
        <v>.</v>
      </c>
      <c r="V221" s="10" t="str">
        <f t="shared" si="55"/>
        <v>.</v>
      </c>
      <c r="W221" s="10" t="str">
        <f t="shared" si="56"/>
        <v>.</v>
      </c>
      <c r="X221" s="10" t="str">
        <f t="shared" si="57"/>
        <v>.</v>
      </c>
      <c r="Y221" s="10" t="str">
        <f t="shared" si="58"/>
        <v>.</v>
      </c>
      <c r="Z221" s="10" t="str">
        <f t="shared" si="59"/>
        <v>.</v>
      </c>
      <c r="AA221" s="10" t="str">
        <f t="shared" si="60"/>
        <v>.</v>
      </c>
      <c r="AB221" s="10" t="str">
        <f t="shared" si="61"/>
        <v>.</v>
      </c>
      <c r="AC221" s="10" t="str">
        <f t="shared" si="62"/>
        <v>.</v>
      </c>
      <c r="AD221" s="10" t="str">
        <f t="shared" si="63"/>
        <v>.</v>
      </c>
      <c r="AE221" s="10" t="str">
        <f t="shared" si="64"/>
        <v>.</v>
      </c>
      <c r="AF221" s="10" t="str">
        <f t="shared" si="65"/>
        <v>.</v>
      </c>
    </row>
    <row r="222" spans="1:32">
      <c r="A222" s="1">
        <v>2000</v>
      </c>
      <c r="B222" s="1" t="s">
        <v>70</v>
      </c>
      <c r="C222" s="1" t="s">
        <v>78</v>
      </c>
      <c r="D222" s="10">
        <v>630.67500000000007</v>
      </c>
      <c r="E222" s="10">
        <v>0.13937844899999999</v>
      </c>
      <c r="F222" s="10">
        <v>4.6589400000000003E-3</v>
      </c>
      <c r="G222" s="10">
        <v>2.8999999999999998E-3</v>
      </c>
      <c r="H222" s="10">
        <v>0.36199999999999999</v>
      </c>
      <c r="I222" s="10">
        <v>0.16500000000000001</v>
      </c>
      <c r="J222" s="10">
        <v>0.73599999999999999</v>
      </c>
      <c r="K222" s="10">
        <v>0.78200000000000003</v>
      </c>
      <c r="L222" s="10">
        <v>0.29799999999999999</v>
      </c>
      <c r="M222" s="10">
        <v>1.2620966316710001</v>
      </c>
      <c r="N222" s="10">
        <v>4.9830160980600002</v>
      </c>
      <c r="O222" s="10" t="s">
        <v>41</v>
      </c>
      <c r="P222" s="10">
        <v>8.5113803820237531E-6</v>
      </c>
      <c r="Q222" s="10" t="s">
        <v>41</v>
      </c>
      <c r="R222" s="10"/>
      <c r="S222" s="10"/>
      <c r="T222" s="10">
        <f t="shared" si="53"/>
        <v>0.87902503323074999</v>
      </c>
      <c r="U222" s="10">
        <f t="shared" si="54"/>
        <v>2.9382769845000004E-2</v>
      </c>
      <c r="V222" s="10">
        <f t="shared" si="55"/>
        <v>1.8289574999999999E-2</v>
      </c>
      <c r="W222" s="10">
        <f t="shared" si="56"/>
        <v>2.2830435000000002</v>
      </c>
      <c r="X222" s="10">
        <f t="shared" si="57"/>
        <v>1.0406137500000001</v>
      </c>
      <c r="Y222" s="10">
        <f t="shared" si="58"/>
        <v>4.6417679999999999</v>
      </c>
      <c r="Z222" s="10">
        <f t="shared" si="59"/>
        <v>4.9318785000000007</v>
      </c>
      <c r="AA222" s="10">
        <f t="shared" si="60"/>
        <v>1.8794115000000002</v>
      </c>
      <c r="AB222" s="10">
        <f t="shared" si="61"/>
        <v>7.9597279317910807</v>
      </c>
      <c r="AC222" s="10">
        <f t="shared" si="62"/>
        <v>31.42663677643991</v>
      </c>
      <c r="AD222" s="10" t="str">
        <f t="shared" si="63"/>
        <v>.</v>
      </c>
      <c r="AE222" s="10">
        <f t="shared" si="64"/>
        <v>5.3679148224328304E-5</v>
      </c>
      <c r="AF222" s="10" t="str">
        <f t="shared" si="65"/>
        <v>.</v>
      </c>
    </row>
    <row r="223" spans="1:32">
      <c r="A223" s="1">
        <v>2001</v>
      </c>
      <c r="B223" s="1" t="s">
        <v>70</v>
      </c>
      <c r="C223" s="1" t="s">
        <v>78</v>
      </c>
      <c r="D223" s="10">
        <v>764.03000000000009</v>
      </c>
      <c r="E223" s="10">
        <v>8.8325726999999993E-2</v>
      </c>
      <c r="F223" s="10">
        <v>4.6589400000000003E-3</v>
      </c>
      <c r="G223" s="10">
        <v>2.7000000000000001E-3</v>
      </c>
      <c r="H223" s="10">
        <v>0.46200000000000002</v>
      </c>
      <c r="I223" s="10">
        <v>0.16900000000000001</v>
      </c>
      <c r="J223" s="10">
        <v>0.72099999999999997</v>
      </c>
      <c r="K223" s="10">
        <v>0.77700000000000002</v>
      </c>
      <c r="L223" s="10">
        <v>0.28899999999999998</v>
      </c>
      <c r="M223" s="10">
        <v>1.2998159967540002</v>
      </c>
      <c r="N223" s="10">
        <v>4.82282269326</v>
      </c>
      <c r="O223" s="10" t="s">
        <v>41</v>
      </c>
      <c r="P223" s="10">
        <v>9.1201083935590828E-6</v>
      </c>
      <c r="Q223" s="10" t="s">
        <v>41</v>
      </c>
      <c r="R223" s="10"/>
      <c r="S223" s="10"/>
      <c r="T223" s="10">
        <f t="shared" si="53"/>
        <v>0.67483505199810001</v>
      </c>
      <c r="U223" s="10">
        <f t="shared" si="54"/>
        <v>3.5595699282000008E-2</v>
      </c>
      <c r="V223" s="10">
        <f t="shared" si="55"/>
        <v>2.0628810000000004E-2</v>
      </c>
      <c r="W223" s="10">
        <f t="shared" si="56"/>
        <v>3.5298186000000005</v>
      </c>
      <c r="X223" s="10">
        <f t="shared" si="57"/>
        <v>1.2912107000000004</v>
      </c>
      <c r="Y223" s="10">
        <f t="shared" si="58"/>
        <v>5.5086563000000002</v>
      </c>
      <c r="Z223" s="10">
        <f t="shared" si="59"/>
        <v>5.9365131000000009</v>
      </c>
      <c r="AA223" s="10">
        <f t="shared" si="60"/>
        <v>2.2080467000000001</v>
      </c>
      <c r="AB223" s="10">
        <f t="shared" si="61"/>
        <v>9.9309841599995892</v>
      </c>
      <c r="AC223" s="10">
        <f t="shared" si="62"/>
        <v>36.847812223314378</v>
      </c>
      <c r="AD223" s="10" t="str">
        <f t="shared" si="63"/>
        <v>.</v>
      </c>
      <c r="AE223" s="10">
        <f t="shared" si="64"/>
        <v>6.9680364159309475E-5</v>
      </c>
      <c r="AF223" s="10" t="str">
        <f t="shared" si="65"/>
        <v>.</v>
      </c>
    </row>
    <row r="224" spans="1:32">
      <c r="A224" s="1">
        <v>2002</v>
      </c>
      <c r="B224" s="1" t="s">
        <v>70</v>
      </c>
      <c r="C224" s="1" t="s">
        <v>78</v>
      </c>
      <c r="D224" s="10">
        <v>678.18399999999997</v>
      </c>
      <c r="E224" s="10">
        <v>0.11746643999999999</v>
      </c>
      <c r="F224" s="10">
        <v>4.6589400000000003E-3</v>
      </c>
      <c r="G224" s="10">
        <v>2.3E-3</v>
      </c>
      <c r="H224" s="10">
        <v>0.46300000000000002</v>
      </c>
      <c r="I224" s="10">
        <v>0.16700000000000001</v>
      </c>
      <c r="J224" s="10">
        <v>0.748</v>
      </c>
      <c r="K224" s="10">
        <v>0.77500000000000002</v>
      </c>
      <c r="L224" s="10">
        <v>0.28999999999999998</v>
      </c>
      <c r="M224" s="10">
        <v>1.2934738026250001</v>
      </c>
      <c r="N224" s="10">
        <v>4.9229435712600003</v>
      </c>
      <c r="O224" s="10" t="s">
        <v>41</v>
      </c>
      <c r="P224" s="10">
        <v>8.128305161640983E-6</v>
      </c>
      <c r="Q224" s="10" t="s">
        <v>41</v>
      </c>
      <c r="R224" s="10"/>
      <c r="S224" s="10"/>
      <c r="T224" s="10">
        <f t="shared" si="53"/>
        <v>0.79663860144959997</v>
      </c>
      <c r="U224" s="10">
        <f t="shared" si="54"/>
        <v>3.1596185649600005E-2</v>
      </c>
      <c r="V224" s="10">
        <f t="shared" si="55"/>
        <v>1.5598231999999998E-2</v>
      </c>
      <c r="W224" s="10">
        <f t="shared" si="56"/>
        <v>3.1399919199999999</v>
      </c>
      <c r="X224" s="10">
        <f t="shared" si="57"/>
        <v>1.13256728</v>
      </c>
      <c r="Y224" s="10">
        <f t="shared" si="58"/>
        <v>5.0728163200000003</v>
      </c>
      <c r="Z224" s="10">
        <f t="shared" si="59"/>
        <v>5.2559259999999997</v>
      </c>
      <c r="AA224" s="10">
        <f t="shared" si="60"/>
        <v>1.9667335999999997</v>
      </c>
      <c r="AB224" s="10">
        <f t="shared" si="61"/>
        <v>8.7721323735943297</v>
      </c>
      <c r="AC224" s="10">
        <f t="shared" si="62"/>
        <v>33.386615629313923</v>
      </c>
      <c r="AD224" s="10" t="str">
        <f t="shared" si="63"/>
        <v>.</v>
      </c>
      <c r="AE224" s="10">
        <f t="shared" si="64"/>
        <v>5.5124865077423279E-5</v>
      </c>
      <c r="AF224" s="10" t="str">
        <f t="shared" si="65"/>
        <v>.</v>
      </c>
    </row>
    <row r="225" spans="1:32">
      <c r="A225" s="1">
        <v>2003</v>
      </c>
      <c r="B225" s="1" t="s">
        <v>70</v>
      </c>
      <c r="C225" s="1" t="s">
        <v>78</v>
      </c>
      <c r="D225" s="10">
        <v>1198.4750000000001</v>
      </c>
      <c r="E225" s="10">
        <v>6.9124482000000001E-2</v>
      </c>
      <c r="F225" s="10">
        <v>3.88245E-3</v>
      </c>
      <c r="G225" s="10">
        <v>2.3999999999999998E-3</v>
      </c>
      <c r="H225" s="10">
        <v>0.41899999999999998</v>
      </c>
      <c r="I225" s="10">
        <v>0.13300000000000001</v>
      </c>
      <c r="J225" s="10">
        <v>0.68300000000000005</v>
      </c>
      <c r="K225" s="10">
        <v>0.70699999999999996</v>
      </c>
      <c r="L225" s="10">
        <v>0.25700000000000001</v>
      </c>
      <c r="M225" s="10">
        <v>1.1993422897629999</v>
      </c>
      <c r="N225" s="10">
        <v>4.6946679694200002</v>
      </c>
      <c r="O225" s="10" t="s">
        <v>41</v>
      </c>
      <c r="P225" s="10">
        <v>1.0000000000000001E-5</v>
      </c>
      <c r="Q225" s="10" t="s">
        <v>41</v>
      </c>
      <c r="R225" s="10"/>
      <c r="S225" s="10"/>
      <c r="T225" s="10">
        <f t="shared" si="53"/>
        <v>0.82843963564950018</v>
      </c>
      <c r="U225" s="10">
        <f t="shared" si="54"/>
        <v>4.6530192637500002E-2</v>
      </c>
      <c r="V225" s="10">
        <f t="shared" si="55"/>
        <v>2.8763399999999998E-2</v>
      </c>
      <c r="W225" s="10">
        <f t="shared" si="56"/>
        <v>5.0216102500000002</v>
      </c>
      <c r="X225" s="10">
        <f t="shared" si="57"/>
        <v>1.5939717500000004</v>
      </c>
      <c r="Y225" s="10">
        <f t="shared" si="58"/>
        <v>8.1855842500000016</v>
      </c>
      <c r="Z225" s="10">
        <f t="shared" si="59"/>
        <v>8.4732182500000004</v>
      </c>
      <c r="AA225" s="10">
        <f t="shared" si="60"/>
        <v>3.08008075</v>
      </c>
      <c r="AB225" s="10">
        <f t="shared" si="61"/>
        <v>14.373817507237115</v>
      </c>
      <c r="AC225" s="10">
        <f t="shared" si="62"/>
        <v>56.264421946506353</v>
      </c>
      <c r="AD225" s="10" t="str">
        <f t="shared" si="63"/>
        <v>.</v>
      </c>
      <c r="AE225" s="10">
        <f t="shared" si="64"/>
        <v>1.1984750000000003E-4</v>
      </c>
      <c r="AF225" s="10" t="str">
        <f t="shared" si="65"/>
        <v>.</v>
      </c>
    </row>
    <row r="226" spans="1:32">
      <c r="A226" s="1">
        <v>2004</v>
      </c>
      <c r="B226" s="1" t="s">
        <v>70</v>
      </c>
      <c r="C226" s="1" t="s">
        <v>78</v>
      </c>
      <c r="D226" s="10">
        <v>970.15599999999995</v>
      </c>
      <c r="E226" s="10">
        <v>0.11407798499999999</v>
      </c>
      <c r="F226" s="10">
        <v>3.88245E-3</v>
      </c>
      <c r="G226" s="10">
        <v>1E-3</v>
      </c>
      <c r="H226" s="10">
        <v>0.39700000000000002</v>
      </c>
      <c r="I226" s="10">
        <v>0.16500000000000001</v>
      </c>
      <c r="J226" s="10">
        <v>0.70699999999999996</v>
      </c>
      <c r="K226" s="10">
        <v>0.70299999999999996</v>
      </c>
      <c r="L226" s="10">
        <v>0.27100000000000002</v>
      </c>
      <c r="M226" s="10">
        <v>1.1242373592879999</v>
      </c>
      <c r="N226" s="10">
        <v>4.4964286309799997</v>
      </c>
      <c r="O226" s="10" t="s">
        <v>41</v>
      </c>
      <c r="P226" s="10">
        <v>8.3176377110266992E-6</v>
      </c>
      <c r="Q226" s="10" t="s">
        <v>41</v>
      </c>
      <c r="R226" s="10"/>
      <c r="S226" s="10"/>
      <c r="T226" s="10">
        <f t="shared" si="53"/>
        <v>1.1067344161565997</v>
      </c>
      <c r="U226" s="10">
        <f t="shared" si="54"/>
        <v>3.7665821621999995E-2</v>
      </c>
      <c r="V226" s="10">
        <f t="shared" si="55"/>
        <v>9.7015599999999997E-3</v>
      </c>
      <c r="W226" s="10">
        <f t="shared" si="56"/>
        <v>3.85151932</v>
      </c>
      <c r="X226" s="10">
        <f t="shared" si="57"/>
        <v>1.6007574</v>
      </c>
      <c r="Y226" s="10">
        <f t="shared" si="58"/>
        <v>6.8590029199999991</v>
      </c>
      <c r="Z226" s="10">
        <f t="shared" si="59"/>
        <v>6.8201966799999987</v>
      </c>
      <c r="AA226" s="10">
        <f t="shared" si="60"/>
        <v>2.62912276</v>
      </c>
      <c r="AB226" s="10">
        <f t="shared" si="61"/>
        <v>10.90685619537409</v>
      </c>
      <c r="AC226" s="10">
        <f t="shared" si="62"/>
        <v>43.622372149170324</v>
      </c>
      <c r="AD226" s="10" t="str">
        <f t="shared" si="63"/>
        <v>.</v>
      </c>
      <c r="AE226" s="10">
        <f t="shared" si="64"/>
        <v>8.0694061311788176E-5</v>
      </c>
      <c r="AF226" s="10" t="str">
        <f t="shared" si="65"/>
        <v>.</v>
      </c>
    </row>
    <row r="227" spans="1:32">
      <c r="A227" s="1">
        <v>2005</v>
      </c>
      <c r="B227" s="1" t="s">
        <v>70</v>
      </c>
      <c r="C227" s="1" t="s">
        <v>78</v>
      </c>
      <c r="D227" s="10">
        <v>1352.153</v>
      </c>
      <c r="E227" s="10">
        <v>7.0705760999999992E-2</v>
      </c>
      <c r="F227" s="10">
        <v>3.88245E-3</v>
      </c>
      <c r="G227" s="10">
        <v>5.9999999999999995E-4</v>
      </c>
      <c r="H227" s="10">
        <v>0.38600000000000001</v>
      </c>
      <c r="I227" s="10">
        <v>0.14699999999999999</v>
      </c>
      <c r="J227" s="10">
        <v>0.67400000000000004</v>
      </c>
      <c r="K227" s="10">
        <v>0.67700000000000005</v>
      </c>
      <c r="L227" s="10">
        <v>0.251</v>
      </c>
      <c r="M227" s="10">
        <v>1.0938615874070001</v>
      </c>
      <c r="N227" s="10">
        <v>4.3182134681399997</v>
      </c>
      <c r="O227" s="10" t="s">
        <v>41</v>
      </c>
      <c r="P227" s="10">
        <v>8.128305161640983E-6</v>
      </c>
      <c r="Q227" s="10" t="s">
        <v>41</v>
      </c>
      <c r="R227" s="10"/>
      <c r="S227" s="10"/>
      <c r="T227" s="10">
        <f t="shared" si="53"/>
        <v>0.95605006853432994</v>
      </c>
      <c r="U227" s="10">
        <f t="shared" si="54"/>
        <v>5.2496664148500002E-2</v>
      </c>
      <c r="V227" s="10">
        <f t="shared" si="55"/>
        <v>8.1129179999999985E-3</v>
      </c>
      <c r="W227" s="10">
        <f t="shared" si="56"/>
        <v>5.2193105800000001</v>
      </c>
      <c r="X227" s="10">
        <f t="shared" si="57"/>
        <v>1.9876649100000001</v>
      </c>
      <c r="Y227" s="10">
        <f t="shared" si="58"/>
        <v>9.1135112199999995</v>
      </c>
      <c r="Z227" s="10">
        <f t="shared" si="59"/>
        <v>9.1540758100000001</v>
      </c>
      <c r="AA227" s="10">
        <f t="shared" si="60"/>
        <v>3.3939040299999998</v>
      </c>
      <c r="AB227" s="10">
        <f t="shared" si="61"/>
        <v>14.790682269971375</v>
      </c>
      <c r="AC227" s="10">
        <f t="shared" si="62"/>
        <v>58.388852955859051</v>
      </c>
      <c r="AD227" s="10" t="str">
        <f t="shared" si="63"/>
        <v>.</v>
      </c>
      <c r="AE227" s="10">
        <f t="shared" si="64"/>
        <v>1.099071220922834E-4</v>
      </c>
      <c r="AF227" s="10" t="str">
        <f t="shared" si="65"/>
        <v>.</v>
      </c>
    </row>
    <row r="228" spans="1:32">
      <c r="A228" s="1">
        <v>2006</v>
      </c>
      <c r="B228" s="1" t="s">
        <v>70</v>
      </c>
      <c r="C228" s="1" t="s">
        <v>78</v>
      </c>
      <c r="D228" s="10">
        <v>1025.1560000000002</v>
      </c>
      <c r="E228" s="10">
        <v>0.13350512699999997</v>
      </c>
      <c r="F228" s="10">
        <v>3.88245E-3</v>
      </c>
      <c r="G228" s="10">
        <v>5.0000000000000001E-4</v>
      </c>
      <c r="H228" s="10">
        <v>0.36299999999999999</v>
      </c>
      <c r="I228" s="10">
        <v>0.17199999999999999</v>
      </c>
      <c r="J228" s="10">
        <v>0.63600000000000001</v>
      </c>
      <c r="K228" s="10">
        <v>0.67</v>
      </c>
      <c r="L228" s="10">
        <v>0.254</v>
      </c>
      <c r="M228" s="10">
        <v>1.052136626032</v>
      </c>
      <c r="N228" s="10">
        <v>4.2531348974400007</v>
      </c>
      <c r="O228" s="10" t="s">
        <v>41</v>
      </c>
      <c r="P228" s="10">
        <v>8.5113803820237531E-6</v>
      </c>
      <c r="Q228" s="10" t="s">
        <v>41</v>
      </c>
      <c r="R228" s="10"/>
      <c r="S228" s="10"/>
      <c r="T228" s="10">
        <f t="shared" si="53"/>
        <v>1.3686358197481201</v>
      </c>
      <c r="U228" s="10">
        <f t="shared" si="54"/>
        <v>3.9801169122000005E-2</v>
      </c>
      <c r="V228" s="10">
        <f t="shared" si="55"/>
        <v>5.1257800000000008E-3</v>
      </c>
      <c r="W228" s="10">
        <f t="shared" si="56"/>
        <v>3.7213162800000004</v>
      </c>
      <c r="X228" s="10">
        <f t="shared" si="57"/>
        <v>1.7632683200000003</v>
      </c>
      <c r="Y228" s="10">
        <f t="shared" si="58"/>
        <v>6.5199921600000019</v>
      </c>
      <c r="Z228" s="10">
        <f t="shared" si="59"/>
        <v>6.8685452000000025</v>
      </c>
      <c r="AA228" s="10">
        <f t="shared" si="60"/>
        <v>2.6038962400000001</v>
      </c>
      <c r="AB228" s="10">
        <f t="shared" si="61"/>
        <v>10.78604174996461</v>
      </c>
      <c r="AC228" s="10">
        <f t="shared" si="62"/>
        <v>43.601267589200027</v>
      </c>
      <c r="AD228" s="10" t="str">
        <f t="shared" si="63"/>
        <v>.</v>
      </c>
      <c r="AE228" s="10">
        <f t="shared" si="64"/>
        <v>8.7254926669139442E-5</v>
      </c>
      <c r="AF228" s="10" t="str">
        <f t="shared" si="65"/>
        <v>.</v>
      </c>
    </row>
    <row r="229" spans="1:32">
      <c r="A229" s="1">
        <v>2007</v>
      </c>
      <c r="B229" s="1" t="s">
        <v>70</v>
      </c>
      <c r="C229" s="1" t="s">
        <v>78</v>
      </c>
      <c r="D229" s="1">
        <v>1032.32</v>
      </c>
      <c r="E229" s="10">
        <v>6.5510129999999986E-2</v>
      </c>
      <c r="F229" s="10">
        <v>3.88245E-3</v>
      </c>
      <c r="G229" s="10">
        <v>5.0000000000000001E-4</v>
      </c>
      <c r="H229" s="10">
        <v>0.313</v>
      </c>
      <c r="I229" s="10">
        <v>0.14499999999999999</v>
      </c>
      <c r="J229" s="10">
        <v>0.67800000000000005</v>
      </c>
      <c r="K229" s="10">
        <v>0.66700000000000004</v>
      </c>
      <c r="L229" s="10">
        <v>0.26600000000000001</v>
      </c>
      <c r="M229" s="10">
        <v>1.0858503948230001</v>
      </c>
      <c r="N229" s="10">
        <v>4.6966703869800002</v>
      </c>
      <c r="O229" s="10" t="s">
        <v>41</v>
      </c>
      <c r="P229" s="10">
        <v>6.6069344800759593E-6</v>
      </c>
      <c r="Q229" s="10" t="s">
        <v>41</v>
      </c>
      <c r="R229" s="10"/>
      <c r="S229" s="10"/>
      <c r="T229" s="10">
        <f t="shared" si="53"/>
        <v>0.67627417401599987</v>
      </c>
      <c r="U229" s="10">
        <f t="shared" si="54"/>
        <v>4.0079307840000002E-2</v>
      </c>
      <c r="V229" s="10">
        <f t="shared" si="55"/>
        <v>5.1615999999999997E-3</v>
      </c>
      <c r="W229" s="10">
        <f t="shared" si="56"/>
        <v>3.2311615999999996</v>
      </c>
      <c r="X229" s="10">
        <f t="shared" si="57"/>
        <v>1.496864</v>
      </c>
      <c r="Y229" s="10">
        <f t="shared" si="58"/>
        <v>6.9991295999999998</v>
      </c>
      <c r="Z229" s="10">
        <f t="shared" si="59"/>
        <v>6.8855744000000003</v>
      </c>
      <c r="AA229" s="10">
        <f t="shared" si="60"/>
        <v>2.7459712000000001</v>
      </c>
      <c r="AB229" s="10">
        <f t="shared" si="61"/>
        <v>11.209450795836794</v>
      </c>
      <c r="AC229" s="10">
        <f t="shared" si="62"/>
        <v>48.484667738871934</v>
      </c>
      <c r="AD229" s="10" t="str">
        <f t="shared" si="63"/>
        <v>.</v>
      </c>
      <c r="AE229" s="10">
        <f t="shared" si="64"/>
        <v>6.8204706024720132E-5</v>
      </c>
      <c r="AF229" s="10" t="str">
        <f t="shared" si="65"/>
        <v>.</v>
      </c>
    </row>
    <row r="230" spans="1:32">
      <c r="A230" s="1">
        <v>2008</v>
      </c>
      <c r="B230" s="1" t="s">
        <v>70</v>
      </c>
      <c r="C230" s="1" t="s">
        <v>78</v>
      </c>
      <c r="D230" s="1">
        <v>1189.73</v>
      </c>
      <c r="E230" s="10" t="s">
        <v>41</v>
      </c>
      <c r="F230" s="10" t="s">
        <v>41</v>
      </c>
      <c r="G230" s="10" t="s">
        <v>41</v>
      </c>
      <c r="H230" s="10" t="s">
        <v>41</v>
      </c>
      <c r="I230" s="10" t="s">
        <v>41</v>
      </c>
      <c r="J230" s="10" t="s">
        <v>41</v>
      </c>
      <c r="K230" s="10" t="s">
        <v>41</v>
      </c>
      <c r="L230" s="10" t="s">
        <v>41</v>
      </c>
      <c r="M230" s="10" t="s">
        <v>41</v>
      </c>
      <c r="N230" s="10" t="s">
        <v>41</v>
      </c>
      <c r="O230" s="10" t="s">
        <v>41</v>
      </c>
      <c r="P230" s="10" t="s">
        <v>41</v>
      </c>
      <c r="Q230" s="10" t="s">
        <v>41</v>
      </c>
      <c r="R230" s="10"/>
      <c r="S230" s="10"/>
      <c r="T230" s="10" t="str">
        <f t="shared" si="53"/>
        <v>.</v>
      </c>
      <c r="U230" s="10" t="str">
        <f t="shared" si="54"/>
        <v>.</v>
      </c>
      <c r="V230" s="10" t="str">
        <f t="shared" si="55"/>
        <v>.</v>
      </c>
      <c r="W230" s="10" t="str">
        <f t="shared" si="56"/>
        <v>.</v>
      </c>
      <c r="X230" s="10" t="str">
        <f t="shared" si="57"/>
        <v>.</v>
      </c>
      <c r="Y230" s="10" t="str">
        <f t="shared" si="58"/>
        <v>.</v>
      </c>
      <c r="Z230" s="10" t="str">
        <f t="shared" si="59"/>
        <v>.</v>
      </c>
      <c r="AA230" s="10" t="str">
        <f t="shared" si="60"/>
        <v>.</v>
      </c>
      <c r="AB230" s="10" t="str">
        <f t="shared" si="61"/>
        <v>.</v>
      </c>
      <c r="AC230" s="10" t="str">
        <f t="shared" si="62"/>
        <v>.</v>
      </c>
      <c r="AD230" s="10" t="str">
        <f t="shared" si="63"/>
        <v>.</v>
      </c>
      <c r="AE230" s="10" t="str">
        <f t="shared" si="64"/>
        <v>.</v>
      </c>
      <c r="AF230" s="10" t="str">
        <f t="shared" si="65"/>
        <v>.</v>
      </c>
    </row>
    <row r="231" spans="1:32">
      <c r="A231" s="1">
        <v>2009</v>
      </c>
      <c r="B231" s="1" t="s">
        <v>70</v>
      </c>
      <c r="C231" s="1" t="s">
        <v>78</v>
      </c>
      <c r="D231" s="1">
        <v>1003.88</v>
      </c>
      <c r="E231" s="10" t="s">
        <v>41</v>
      </c>
      <c r="F231" s="10" t="s">
        <v>41</v>
      </c>
      <c r="G231" s="10" t="s">
        <v>41</v>
      </c>
      <c r="H231" s="10" t="s">
        <v>41</v>
      </c>
      <c r="I231" s="10" t="s">
        <v>41</v>
      </c>
      <c r="J231" s="10" t="s">
        <v>41</v>
      </c>
      <c r="K231" s="10" t="s">
        <v>41</v>
      </c>
      <c r="L231" s="10" t="s">
        <v>41</v>
      </c>
      <c r="M231" s="10" t="s">
        <v>41</v>
      </c>
      <c r="N231" s="10" t="s">
        <v>41</v>
      </c>
      <c r="O231" s="10" t="s">
        <v>41</v>
      </c>
      <c r="P231" s="10" t="s">
        <v>41</v>
      </c>
      <c r="Q231" s="10" t="s">
        <v>41</v>
      </c>
      <c r="R231" s="10"/>
      <c r="S231" s="10"/>
      <c r="T231" s="10" t="str">
        <f t="shared" si="53"/>
        <v>.</v>
      </c>
      <c r="U231" s="10" t="str">
        <f t="shared" si="54"/>
        <v>.</v>
      </c>
      <c r="V231" s="10" t="str">
        <f t="shared" si="55"/>
        <v>.</v>
      </c>
      <c r="W231" s="10" t="str">
        <f t="shared" si="56"/>
        <v>.</v>
      </c>
      <c r="X231" s="10" t="str">
        <f t="shared" si="57"/>
        <v>.</v>
      </c>
      <c r="Y231" s="10" t="str">
        <f t="shared" si="58"/>
        <v>.</v>
      </c>
      <c r="Z231" s="10" t="str">
        <f t="shared" si="59"/>
        <v>.</v>
      </c>
      <c r="AA231" s="10" t="str">
        <f t="shared" si="60"/>
        <v>.</v>
      </c>
      <c r="AB231" s="10" t="str">
        <f t="shared" si="61"/>
        <v>.</v>
      </c>
      <c r="AC231" s="10" t="str">
        <f t="shared" si="62"/>
        <v>.</v>
      </c>
      <c r="AD231" s="10" t="str">
        <f t="shared" si="63"/>
        <v>.</v>
      </c>
      <c r="AE231" s="10" t="str">
        <f t="shared" si="64"/>
        <v>.</v>
      </c>
      <c r="AF231" s="10" t="str">
        <f t="shared" si="65"/>
        <v>.</v>
      </c>
    </row>
    <row r="232" spans="1:32">
      <c r="A232" s="1">
        <v>2000</v>
      </c>
      <c r="B232" s="1" t="s">
        <v>70</v>
      </c>
      <c r="C232" s="1" t="s">
        <v>79</v>
      </c>
      <c r="D232" s="10">
        <v>641.57100000000003</v>
      </c>
      <c r="E232" s="10">
        <v>0.11611105799999999</v>
      </c>
      <c r="F232" s="10">
        <v>7.7648999999999999E-3</v>
      </c>
      <c r="G232" s="10">
        <v>6.1999999999999998E-3</v>
      </c>
      <c r="H232" s="10">
        <v>0.38400000000000001</v>
      </c>
      <c r="I232" s="10">
        <v>0.19</v>
      </c>
      <c r="J232" s="10">
        <v>0.62</v>
      </c>
      <c r="K232" s="10">
        <v>0.621</v>
      </c>
      <c r="L232" s="10">
        <v>0.224</v>
      </c>
      <c r="M232" s="10">
        <v>1.3495521507130002</v>
      </c>
      <c r="N232" s="10">
        <v>5.0921478550800003</v>
      </c>
      <c r="O232" s="10" t="s">
        <v>41</v>
      </c>
      <c r="P232" s="10">
        <v>3.8904514499428046E-5</v>
      </c>
      <c r="Q232" s="10" t="s">
        <v>41</v>
      </c>
      <c r="R232" s="10"/>
      <c r="S232" s="10"/>
      <c r="T232" s="10">
        <f t="shared" si="53"/>
        <v>0.74493487592118002</v>
      </c>
      <c r="U232" s="10">
        <f t="shared" si="54"/>
        <v>4.9817346579000006E-2</v>
      </c>
      <c r="V232" s="10">
        <f t="shared" si="55"/>
        <v>3.9777401999999996E-2</v>
      </c>
      <c r="W232" s="10">
        <f t="shared" si="56"/>
        <v>2.4636326400000002</v>
      </c>
      <c r="X232" s="10">
        <f t="shared" si="57"/>
        <v>1.2189849000000001</v>
      </c>
      <c r="Y232" s="10">
        <f t="shared" si="58"/>
        <v>3.9777401999999999</v>
      </c>
      <c r="Z232" s="10">
        <f t="shared" si="59"/>
        <v>3.9841559100000001</v>
      </c>
      <c r="AA232" s="10">
        <f t="shared" si="60"/>
        <v>1.43711904</v>
      </c>
      <c r="AB232" s="10">
        <f t="shared" si="61"/>
        <v>8.6583352288509019</v>
      </c>
      <c r="AC232" s="10">
        <f t="shared" si="62"/>
        <v>32.669743915315308</v>
      </c>
      <c r="AD232" s="10" t="str">
        <f t="shared" si="63"/>
        <v>.</v>
      </c>
      <c r="AE232" s="10">
        <f t="shared" si="64"/>
        <v>2.4960008271912549E-4</v>
      </c>
      <c r="AF232" s="10" t="str">
        <f t="shared" si="65"/>
        <v>.</v>
      </c>
    </row>
    <row r="233" spans="1:32">
      <c r="A233" s="1">
        <v>2001</v>
      </c>
      <c r="B233" s="1" t="s">
        <v>70</v>
      </c>
      <c r="C233" s="1" t="s">
        <v>79</v>
      </c>
      <c r="D233" s="10">
        <v>731.81000000000006</v>
      </c>
      <c r="E233" s="10">
        <v>5.4892970999999999E-2</v>
      </c>
      <c r="F233" s="10">
        <v>7.7648999999999999E-3</v>
      </c>
      <c r="G233" s="10">
        <v>9.7000000000000003E-3</v>
      </c>
      <c r="H233" s="10">
        <v>0.47699999999999998</v>
      </c>
      <c r="I233" s="10">
        <v>0.157</v>
      </c>
      <c r="J233" s="10">
        <v>0.61899999999999999</v>
      </c>
      <c r="K233" s="10">
        <v>0.60299999999999998</v>
      </c>
      <c r="L233" s="10">
        <v>0.218</v>
      </c>
      <c r="M233" s="10">
        <v>1.4103036944749998</v>
      </c>
      <c r="N233" s="10">
        <v>4.7537392874400002</v>
      </c>
      <c r="O233" s="10" t="s">
        <v>41</v>
      </c>
      <c r="P233" s="10">
        <v>4.265795188015923E-5</v>
      </c>
      <c r="Q233" s="10" t="s">
        <v>41</v>
      </c>
      <c r="R233" s="10"/>
      <c r="S233" s="10"/>
      <c r="T233" s="10">
        <f t="shared" si="53"/>
        <v>0.40171225107510006</v>
      </c>
      <c r="U233" s="10">
        <f t="shared" si="54"/>
        <v>5.6824314690000009E-2</v>
      </c>
      <c r="V233" s="10">
        <f t="shared" si="55"/>
        <v>7.0985569999999998E-2</v>
      </c>
      <c r="W233" s="10">
        <f t="shared" si="56"/>
        <v>3.4907337000000003</v>
      </c>
      <c r="X233" s="10">
        <f t="shared" si="57"/>
        <v>1.1489417000000002</v>
      </c>
      <c r="Y233" s="10">
        <f t="shared" si="58"/>
        <v>4.5299039000000008</v>
      </c>
      <c r="Z233" s="10">
        <f t="shared" si="59"/>
        <v>4.4128143</v>
      </c>
      <c r="AA233" s="10">
        <f t="shared" si="60"/>
        <v>1.5953458</v>
      </c>
      <c r="AB233" s="10">
        <f t="shared" si="61"/>
        <v>10.320743466537497</v>
      </c>
      <c r="AC233" s="10">
        <f t="shared" si="62"/>
        <v>34.788339479414667</v>
      </c>
      <c r="AD233" s="10" t="str">
        <f t="shared" si="63"/>
        <v>.</v>
      </c>
      <c r="AE233" s="10">
        <f t="shared" si="64"/>
        <v>3.1217515765419329E-4</v>
      </c>
      <c r="AF233" s="10" t="str">
        <f t="shared" si="65"/>
        <v>.</v>
      </c>
    </row>
    <row r="234" spans="1:32">
      <c r="A234" s="1">
        <v>2002</v>
      </c>
      <c r="B234" s="1" t="s">
        <v>70</v>
      </c>
      <c r="C234" s="1" t="s">
        <v>79</v>
      </c>
      <c r="D234" s="10">
        <v>656.90800000000013</v>
      </c>
      <c r="E234" s="10">
        <v>8.7873933000000001E-2</v>
      </c>
      <c r="F234" s="10">
        <v>4.6589400000000003E-3</v>
      </c>
      <c r="G234" s="10">
        <v>6.3E-3</v>
      </c>
      <c r="H234" s="10">
        <v>0.46899999999999997</v>
      </c>
      <c r="I234" s="10">
        <v>0.159</v>
      </c>
      <c r="J234" s="10">
        <v>0.65800000000000003</v>
      </c>
      <c r="K234" s="10">
        <v>0.60399999999999998</v>
      </c>
      <c r="L234" s="10">
        <v>0.218</v>
      </c>
      <c r="M234" s="10">
        <v>1.4183148870589999</v>
      </c>
      <c r="N234" s="10">
        <v>5.0661164267999999</v>
      </c>
      <c r="O234" s="10" t="s">
        <v>41</v>
      </c>
      <c r="P234" s="10">
        <v>3.8904514499428046E-5</v>
      </c>
      <c r="Q234" s="10" t="s">
        <v>41</v>
      </c>
      <c r="R234" s="10"/>
      <c r="S234" s="10"/>
      <c r="T234" s="10">
        <f t="shared" si="53"/>
        <v>0.57725089579164013</v>
      </c>
      <c r="U234" s="10">
        <f t="shared" si="54"/>
        <v>3.0604949575200008E-2</v>
      </c>
      <c r="V234" s="10">
        <f t="shared" si="55"/>
        <v>4.1385204000000009E-2</v>
      </c>
      <c r="W234" s="10">
        <f t="shared" si="56"/>
        <v>3.0808985200000008</v>
      </c>
      <c r="X234" s="10">
        <f t="shared" si="57"/>
        <v>1.0444837200000001</v>
      </c>
      <c r="Y234" s="10">
        <f t="shared" si="58"/>
        <v>4.322454640000001</v>
      </c>
      <c r="Z234" s="10">
        <f t="shared" si="59"/>
        <v>3.9677243200000003</v>
      </c>
      <c r="AA234" s="10">
        <f t="shared" si="60"/>
        <v>1.4320594400000002</v>
      </c>
      <c r="AB234" s="10">
        <f t="shared" si="61"/>
        <v>9.3170239582815366</v>
      </c>
      <c r="AC234" s="10">
        <f t="shared" si="62"/>
        <v>33.279724096963349</v>
      </c>
      <c r="AD234" s="10" t="str">
        <f t="shared" si="63"/>
        <v>.</v>
      </c>
      <c r="AE234" s="10">
        <f t="shared" si="64"/>
        <v>2.5556686810790282E-4</v>
      </c>
      <c r="AF234" s="10" t="str">
        <f t="shared" si="65"/>
        <v>.</v>
      </c>
    </row>
    <row r="235" spans="1:32">
      <c r="A235" s="1">
        <v>2003</v>
      </c>
      <c r="B235" s="1" t="s">
        <v>70</v>
      </c>
      <c r="C235" s="1" t="s">
        <v>79</v>
      </c>
      <c r="D235" s="10">
        <v>1155.749</v>
      </c>
      <c r="E235" s="10">
        <v>5.6248352999999994E-2</v>
      </c>
      <c r="F235" s="10">
        <v>6.2119200000000001E-3</v>
      </c>
      <c r="G235" s="10">
        <v>7.7000000000000002E-3</v>
      </c>
      <c r="H235" s="10">
        <v>0.46200000000000002</v>
      </c>
      <c r="I235" s="10">
        <v>0.14099999999999999</v>
      </c>
      <c r="J235" s="10">
        <v>0.56499999999999995</v>
      </c>
      <c r="K235" s="10">
        <v>0.53</v>
      </c>
      <c r="L235" s="10">
        <v>0.188</v>
      </c>
      <c r="M235" s="10">
        <v>1.209690080184</v>
      </c>
      <c r="N235" s="10">
        <v>4.18204907406</v>
      </c>
      <c r="O235" s="10" t="s">
        <v>41</v>
      </c>
      <c r="P235" s="10">
        <v>4.4668359215096341E-5</v>
      </c>
      <c r="Q235" s="10" t="s">
        <v>41</v>
      </c>
      <c r="R235" s="10"/>
      <c r="S235" s="10"/>
      <c r="T235" s="10">
        <f t="shared" si="53"/>
        <v>0.65008977731397</v>
      </c>
      <c r="U235" s="10">
        <f t="shared" si="54"/>
        <v>7.1794203280799995E-2</v>
      </c>
      <c r="V235" s="10">
        <f t="shared" si="55"/>
        <v>8.8992672999999994E-2</v>
      </c>
      <c r="W235" s="10">
        <f t="shared" si="56"/>
        <v>5.33956038</v>
      </c>
      <c r="X235" s="10">
        <f t="shared" si="57"/>
        <v>1.6296060899999998</v>
      </c>
      <c r="Y235" s="10">
        <f t="shared" si="58"/>
        <v>6.5299818499999995</v>
      </c>
      <c r="Z235" s="10">
        <f t="shared" si="59"/>
        <v>6.1254697</v>
      </c>
      <c r="AA235" s="10">
        <f t="shared" si="60"/>
        <v>2.17280812</v>
      </c>
      <c r="AB235" s="10">
        <f t="shared" si="61"/>
        <v>13.980981004825779</v>
      </c>
      <c r="AC235" s="10">
        <f t="shared" si="62"/>
        <v>48.333990352957706</v>
      </c>
      <c r="AD235" s="10" t="str">
        <f t="shared" si="63"/>
        <v>.</v>
      </c>
      <c r="AE235" s="10">
        <f t="shared" si="64"/>
        <v>5.1625411494488386E-4</v>
      </c>
      <c r="AF235" s="10" t="str">
        <f t="shared" si="65"/>
        <v>.</v>
      </c>
    </row>
    <row r="236" spans="1:32">
      <c r="A236" s="1">
        <v>2004</v>
      </c>
      <c r="B236" s="1" t="s">
        <v>70</v>
      </c>
      <c r="C236" s="1" t="s">
        <v>79</v>
      </c>
      <c r="D236" s="10">
        <v>1012.529</v>
      </c>
      <c r="E236" s="10">
        <v>0.13237564199999999</v>
      </c>
      <c r="F236" s="10">
        <v>3.88245E-3</v>
      </c>
      <c r="G236" s="10">
        <v>2.2000000000000001E-3</v>
      </c>
      <c r="H236" s="10">
        <v>0.40500000000000003</v>
      </c>
      <c r="I236" s="10">
        <v>0.17899999999999999</v>
      </c>
      <c r="J236" s="10">
        <v>0.60699999999999998</v>
      </c>
      <c r="K236" s="10">
        <v>0.54600000000000004</v>
      </c>
      <c r="L236" s="10">
        <v>0.19900000000000001</v>
      </c>
      <c r="M236" s="10">
        <v>1.17497491232</v>
      </c>
      <c r="N236" s="10">
        <v>4.4393597305200005</v>
      </c>
      <c r="O236" s="10" t="s">
        <v>41</v>
      </c>
      <c r="P236" s="10">
        <v>3.5481338923357479E-5</v>
      </c>
      <c r="Q236" s="10" t="s">
        <v>41</v>
      </c>
      <c r="R236" s="10"/>
      <c r="S236" s="10"/>
      <c r="T236" s="10">
        <f t="shared" si="53"/>
        <v>1.3403417641861799</v>
      </c>
      <c r="U236" s="10">
        <f t="shared" si="54"/>
        <v>3.9310932160499995E-2</v>
      </c>
      <c r="V236" s="10">
        <f t="shared" si="55"/>
        <v>2.2275638E-2</v>
      </c>
      <c r="W236" s="10">
        <f t="shared" si="56"/>
        <v>4.1007424500000003</v>
      </c>
      <c r="X236" s="10">
        <f t="shared" si="57"/>
        <v>1.8124269099999999</v>
      </c>
      <c r="Y236" s="10">
        <f t="shared" si="58"/>
        <v>6.1460510299999997</v>
      </c>
      <c r="Z236" s="10">
        <f t="shared" si="59"/>
        <v>5.5284083400000013</v>
      </c>
      <c r="AA236" s="10">
        <f t="shared" si="60"/>
        <v>2.0149327100000001</v>
      </c>
      <c r="AB236" s="10">
        <f t="shared" si="61"/>
        <v>11.896961729964573</v>
      </c>
      <c r="AC236" s="10">
        <f t="shared" si="62"/>
        <v>44.949804685836853</v>
      </c>
      <c r="AD236" s="10" t="str">
        <f t="shared" si="63"/>
        <v>.</v>
      </c>
      <c r="AE236" s="10">
        <f t="shared" si="64"/>
        <v>3.5925884618728224E-4</v>
      </c>
      <c r="AF236" s="10" t="str">
        <f t="shared" si="65"/>
        <v>.</v>
      </c>
    </row>
    <row r="237" spans="1:32">
      <c r="A237" s="1">
        <v>2005</v>
      </c>
      <c r="B237" s="1" t="s">
        <v>70</v>
      </c>
      <c r="C237" s="1" t="s">
        <v>79</v>
      </c>
      <c r="D237" s="10">
        <v>1333.1879999999999</v>
      </c>
      <c r="E237" s="10">
        <v>8.0193434999999993E-2</v>
      </c>
      <c r="F237" s="10">
        <v>3.88245E-3</v>
      </c>
      <c r="G237" s="10">
        <v>5.0000000000000001E-4</v>
      </c>
      <c r="H237" s="10">
        <v>0.37</v>
      </c>
      <c r="I237" s="10">
        <v>0.13700000000000001</v>
      </c>
      <c r="J237" s="10">
        <v>0.58599999999999997</v>
      </c>
      <c r="K237" s="10">
        <v>0.53200000000000003</v>
      </c>
      <c r="L237" s="10">
        <v>0.188</v>
      </c>
      <c r="M237" s="10">
        <v>1.10821497412</v>
      </c>
      <c r="N237" s="10">
        <v>4.2180925901400004</v>
      </c>
      <c r="O237" s="10" t="s">
        <v>41</v>
      </c>
      <c r="P237" s="10">
        <v>3.8904514499428046E-5</v>
      </c>
      <c r="Q237" s="10" t="s">
        <v>41</v>
      </c>
      <c r="R237" s="10"/>
      <c r="S237" s="10"/>
      <c r="T237" s="10">
        <f t="shared" si="53"/>
        <v>1.0691292522077998</v>
      </c>
      <c r="U237" s="10">
        <f t="shared" si="54"/>
        <v>5.1760357505999999E-2</v>
      </c>
      <c r="V237" s="10">
        <f t="shared" si="55"/>
        <v>6.6659399999999987E-3</v>
      </c>
      <c r="W237" s="10">
        <f t="shared" si="56"/>
        <v>4.9327955999999995</v>
      </c>
      <c r="X237" s="10">
        <f t="shared" si="57"/>
        <v>1.8264675600000002</v>
      </c>
      <c r="Y237" s="10">
        <f t="shared" si="58"/>
        <v>7.8124816799999985</v>
      </c>
      <c r="Z237" s="10">
        <f t="shared" si="59"/>
        <v>7.0925601599999997</v>
      </c>
      <c r="AA237" s="10">
        <f t="shared" si="60"/>
        <v>2.5063934399999996</v>
      </c>
      <c r="AB237" s="10">
        <f t="shared" si="61"/>
        <v>14.774589049170945</v>
      </c>
      <c r="AC237" s="10">
        <f t="shared" si="62"/>
        <v>56.235104240635664</v>
      </c>
      <c r="AD237" s="10" t="str">
        <f t="shared" si="63"/>
        <v>.</v>
      </c>
      <c r="AE237" s="10">
        <f t="shared" si="64"/>
        <v>5.1867031876463474E-4</v>
      </c>
      <c r="AF237" s="10" t="str">
        <f t="shared" si="65"/>
        <v>.</v>
      </c>
    </row>
    <row r="238" spans="1:32">
      <c r="A238" s="1">
        <v>2006</v>
      </c>
      <c r="B238" s="1" t="s">
        <v>70</v>
      </c>
      <c r="C238" s="1" t="s">
        <v>79</v>
      </c>
      <c r="D238" s="10">
        <v>988.1429999999998</v>
      </c>
      <c r="E238" s="10">
        <v>9.6006224999999987E-2</v>
      </c>
      <c r="F238" s="10">
        <v>4.6589400000000003E-3</v>
      </c>
      <c r="G238" s="10">
        <v>5.0000000000000001E-4</v>
      </c>
      <c r="H238" s="10">
        <v>0.36199999999999999</v>
      </c>
      <c r="I238" s="10">
        <v>0.16</v>
      </c>
      <c r="J238" s="10">
        <v>0.54300000000000004</v>
      </c>
      <c r="K238" s="10">
        <v>0.502</v>
      </c>
      <c r="L238" s="10">
        <v>0.184</v>
      </c>
      <c r="M238" s="10">
        <v>1.056142222324</v>
      </c>
      <c r="N238" s="10">
        <v>4.1460055579799997</v>
      </c>
      <c r="O238" s="10" t="s">
        <v>41</v>
      </c>
      <c r="P238" s="10">
        <v>3.4673685045253161E-5</v>
      </c>
      <c r="Q238" s="10" t="s">
        <v>41</v>
      </c>
      <c r="R238" s="10"/>
      <c r="S238" s="10"/>
      <c r="T238" s="10">
        <f t="shared" si="53"/>
        <v>0.94867879190174975</v>
      </c>
      <c r="U238" s="10">
        <f t="shared" si="54"/>
        <v>4.6036989484199993E-2</v>
      </c>
      <c r="V238" s="10">
        <f t="shared" si="55"/>
        <v>4.9407149999999992E-3</v>
      </c>
      <c r="W238" s="10">
        <f t="shared" si="56"/>
        <v>3.5770776599999992</v>
      </c>
      <c r="X238" s="10">
        <f t="shared" si="57"/>
        <v>1.5810287999999997</v>
      </c>
      <c r="Y238" s="10">
        <f t="shared" si="58"/>
        <v>5.365616489999999</v>
      </c>
      <c r="Z238" s="10">
        <f t="shared" si="59"/>
        <v>4.9604778599999992</v>
      </c>
      <c r="AA238" s="10">
        <f t="shared" si="60"/>
        <v>1.8181831199999996</v>
      </c>
      <c r="AB238" s="10">
        <f t="shared" si="61"/>
        <v>10.436195439939043</v>
      </c>
      <c r="AC238" s="10">
        <f t="shared" si="62"/>
        <v>40.968463700790295</v>
      </c>
      <c r="AD238" s="10" t="str">
        <f t="shared" si="63"/>
        <v>.</v>
      </c>
      <c r="AE238" s="10">
        <f t="shared" si="64"/>
        <v>3.4262559161671584E-4</v>
      </c>
      <c r="AF238" s="10" t="str">
        <f t="shared" si="65"/>
        <v>.</v>
      </c>
    </row>
    <row r="239" spans="1:32">
      <c r="A239" s="1">
        <v>2007</v>
      </c>
      <c r="B239" s="1" t="s">
        <v>70</v>
      </c>
      <c r="C239" s="1" t="s">
        <v>79</v>
      </c>
      <c r="D239" s="1">
        <v>1025.78</v>
      </c>
      <c r="E239" s="10">
        <v>5.1730412999999996E-2</v>
      </c>
      <c r="F239" s="10">
        <v>3.88245E-3</v>
      </c>
      <c r="G239" s="10">
        <v>5.9999999999999995E-4</v>
      </c>
      <c r="H239" s="10">
        <v>0.29899999999999999</v>
      </c>
      <c r="I239" s="10">
        <v>0.13500000000000001</v>
      </c>
      <c r="J239" s="10">
        <v>0.58899999999999997</v>
      </c>
      <c r="K239" s="10">
        <v>0.53200000000000003</v>
      </c>
      <c r="L239" s="10">
        <v>0.19400000000000001</v>
      </c>
      <c r="M239" s="10">
        <v>1.1162261667039999</v>
      </c>
      <c r="N239" s="10">
        <v>4.7517368698800002</v>
      </c>
      <c r="O239" s="10" t="s">
        <v>41</v>
      </c>
      <c r="P239" s="10">
        <v>2.8840315031266029E-5</v>
      </c>
      <c r="Q239" s="10" t="s">
        <v>41</v>
      </c>
      <c r="R239" s="10"/>
      <c r="S239" s="10"/>
      <c r="T239" s="10">
        <f t="shared" si="53"/>
        <v>0.53064023047139997</v>
      </c>
      <c r="U239" s="10">
        <f t="shared" si="54"/>
        <v>3.9825395610000001E-2</v>
      </c>
      <c r="V239" s="10">
        <f t="shared" si="55"/>
        <v>6.1546799999999992E-3</v>
      </c>
      <c r="W239" s="10">
        <f t="shared" si="56"/>
        <v>3.0670821999999998</v>
      </c>
      <c r="X239" s="10">
        <f t="shared" si="57"/>
        <v>1.384803</v>
      </c>
      <c r="Y239" s="10">
        <f t="shared" si="58"/>
        <v>6.041844199999999</v>
      </c>
      <c r="Z239" s="10">
        <f t="shared" si="59"/>
        <v>5.4571496000000002</v>
      </c>
      <c r="AA239" s="10">
        <f t="shared" si="60"/>
        <v>1.9900131999999999</v>
      </c>
      <c r="AB239" s="10">
        <f t="shared" si="61"/>
        <v>11.450024772816288</v>
      </c>
      <c r="AC239" s="10">
        <f t="shared" si="62"/>
        <v>48.74236646385507</v>
      </c>
      <c r="AD239" s="10" t="str">
        <f t="shared" si="63"/>
        <v>.</v>
      </c>
      <c r="AE239" s="10">
        <f t="shared" si="64"/>
        <v>2.9583818352772067E-4</v>
      </c>
      <c r="AF239" s="10" t="str">
        <f t="shared" si="65"/>
        <v>.</v>
      </c>
    </row>
    <row r="240" spans="1:32">
      <c r="A240" s="1">
        <v>2008</v>
      </c>
      <c r="B240" s="1" t="s">
        <v>70</v>
      </c>
      <c r="C240" s="1" t="s">
        <v>79</v>
      </c>
      <c r="D240" s="1">
        <v>1030.52</v>
      </c>
      <c r="E240" s="10">
        <v>2.6881742999999996E-2</v>
      </c>
      <c r="F240" s="10">
        <v>3.88245E-3</v>
      </c>
      <c r="G240" s="10">
        <v>8.9999999999999998E-4</v>
      </c>
      <c r="H240" s="10">
        <v>0.246</v>
      </c>
      <c r="I240" s="10">
        <v>0.10299999999999999</v>
      </c>
      <c r="J240" s="10">
        <v>0.503</v>
      </c>
      <c r="K240" s="10">
        <v>0.47399999999999998</v>
      </c>
      <c r="L240" s="10">
        <v>0.17299999999999999</v>
      </c>
      <c r="M240" s="10">
        <v>0.97870069401199999</v>
      </c>
      <c r="N240" s="10">
        <v>4.5104455539000003</v>
      </c>
      <c r="O240" s="10" t="s">
        <v>41</v>
      </c>
      <c r="P240" s="10">
        <v>3.4673685045253161E-5</v>
      </c>
      <c r="Q240" s="10" t="s">
        <v>41</v>
      </c>
      <c r="R240" s="10"/>
      <c r="S240" s="10"/>
      <c r="T240" s="10">
        <f t="shared" si="53"/>
        <v>0.27702173796359997</v>
      </c>
      <c r="U240" s="10">
        <f t="shared" si="54"/>
        <v>4.0009423740000001E-2</v>
      </c>
      <c r="V240" s="10">
        <f t="shared" si="55"/>
        <v>9.2746800000000004E-3</v>
      </c>
      <c r="W240" s="10">
        <f t="shared" si="56"/>
        <v>2.5350791999999998</v>
      </c>
      <c r="X240" s="10">
        <f t="shared" si="57"/>
        <v>1.0614356</v>
      </c>
      <c r="Y240" s="10">
        <f t="shared" si="58"/>
        <v>5.1835155999999998</v>
      </c>
      <c r="Z240" s="10">
        <f t="shared" si="59"/>
        <v>4.8846647999999995</v>
      </c>
      <c r="AA240" s="10">
        <f t="shared" si="60"/>
        <v>1.7827995999999999</v>
      </c>
      <c r="AB240" s="10">
        <f t="shared" si="61"/>
        <v>10.085706391932462</v>
      </c>
      <c r="AC240" s="10">
        <f t="shared" si="62"/>
        <v>46.481043522050285</v>
      </c>
      <c r="AD240" s="10" t="str">
        <f t="shared" si="63"/>
        <v>.</v>
      </c>
      <c r="AE240" s="10">
        <f t="shared" si="64"/>
        <v>3.5731925912834285E-4</v>
      </c>
      <c r="AF240" s="10" t="str">
        <f t="shared" si="65"/>
        <v>.</v>
      </c>
    </row>
    <row r="241" spans="1:32">
      <c r="A241" s="1">
        <v>2009</v>
      </c>
      <c r="B241" s="1" t="s">
        <v>70</v>
      </c>
      <c r="C241" s="1" t="s">
        <v>79</v>
      </c>
      <c r="D241" s="1">
        <v>986.03499999999997</v>
      </c>
      <c r="E241" s="10">
        <v>1.6716377999999997E-2</v>
      </c>
      <c r="F241" s="10">
        <v>3.88245E-3</v>
      </c>
      <c r="G241" s="10">
        <v>5.0000000000000001E-4</v>
      </c>
      <c r="H241" s="10">
        <v>0.30299999999999999</v>
      </c>
      <c r="I241" s="10">
        <v>0.13800000000000001</v>
      </c>
      <c r="J241" s="10">
        <v>0.54400000000000004</v>
      </c>
      <c r="K241" s="10">
        <v>0.48899999999999999</v>
      </c>
      <c r="L241" s="10">
        <v>0.17699999999999999</v>
      </c>
      <c r="M241" s="10">
        <v>0.88590437991399995</v>
      </c>
      <c r="N241" s="10">
        <v>4.7507356611000002</v>
      </c>
      <c r="O241" s="10" t="s">
        <v>41</v>
      </c>
      <c r="P241" s="10">
        <v>2.754228703338164E-5</v>
      </c>
      <c r="Q241" s="10" t="s">
        <v>41</v>
      </c>
      <c r="R241" s="10"/>
      <c r="S241" s="10"/>
      <c r="T241" s="10">
        <f t="shared" si="53"/>
        <v>0.16482933781229994</v>
      </c>
      <c r="U241" s="10">
        <f t="shared" si="54"/>
        <v>3.8282315857499999E-2</v>
      </c>
      <c r="V241" s="10">
        <f t="shared" si="55"/>
        <v>4.9301750000000002E-3</v>
      </c>
      <c r="W241" s="10">
        <f t="shared" si="56"/>
        <v>2.9876860499999998</v>
      </c>
      <c r="X241" s="10">
        <f t="shared" si="57"/>
        <v>1.3607283000000001</v>
      </c>
      <c r="Y241" s="10">
        <f t="shared" si="58"/>
        <v>5.3640304000000008</v>
      </c>
      <c r="Z241" s="10">
        <f t="shared" si="59"/>
        <v>4.8217111499999996</v>
      </c>
      <c r="AA241" s="10">
        <f t="shared" si="60"/>
        <v>1.7452819499999999</v>
      </c>
      <c r="AB241" s="10">
        <f t="shared" si="61"/>
        <v>8.7353272524850087</v>
      </c>
      <c r="AC241" s="10">
        <f t="shared" si="62"/>
        <v>46.843916375927385</v>
      </c>
      <c r="AD241" s="10" t="str">
        <f t="shared" si="63"/>
        <v>.</v>
      </c>
      <c r="AE241" s="10">
        <f t="shared" si="64"/>
        <v>2.7157658994960462E-4</v>
      </c>
      <c r="AF241" s="10" t="str">
        <f t="shared" si="65"/>
        <v>.</v>
      </c>
    </row>
    <row r="242" spans="1:32">
      <c r="A242" s="1">
        <v>2003</v>
      </c>
      <c r="B242" s="1" t="s">
        <v>81</v>
      </c>
      <c r="C242" s="1" t="s">
        <v>82</v>
      </c>
      <c r="D242" s="10">
        <v>3028.91</v>
      </c>
      <c r="E242" s="10">
        <f t="shared" ref="E242:E245" si="66">IF(T242=".",".",(100*T242/$D242))</f>
        <v>3.9336262880045957E-2</v>
      </c>
      <c r="F242" s="10" t="str">
        <f t="shared" ref="F242:F246" si="67">IF(U242=".",".",(100*U242/$D242))</f>
        <v>.</v>
      </c>
      <c r="G242" s="10" t="str">
        <f t="shared" ref="G242:G246" si="68">IF(V242=".",".",(100*V242/$D242))</f>
        <v>.</v>
      </c>
      <c r="H242" s="10">
        <f t="shared" ref="H242:H246" si="69">IF(W242=".",".",(100*W242/$D242))</f>
        <v>1.4992720153454544</v>
      </c>
      <c r="I242" s="10">
        <f t="shared" ref="I242:I246" si="70">IF(X242=".",".",(100*X242/$D242))</f>
        <v>0.37713566926716213</v>
      </c>
      <c r="J242" s="10">
        <f t="shared" ref="J242:J246" si="71">IF(Y242=".",".",(100*Y242/$D242))</f>
        <v>2.5912589017171195</v>
      </c>
      <c r="K242" s="10">
        <f t="shared" ref="K242:K246" si="72">IF(Z242=".",".",(100*Z242/$D242))</f>
        <v>1.9219719304964491</v>
      </c>
      <c r="L242" s="10">
        <f t="shared" ref="L242:L246" si="73">IF(AA242=".",".",(100*AA242/$D242))</f>
        <v>0.47405172157640868</v>
      </c>
      <c r="M242" s="10">
        <f t="shared" ref="M242:M246" si="74">IF(AB242=".",".",(100*AB242/$D242))</f>
        <v>1.5982977374699152</v>
      </c>
      <c r="N242" s="10">
        <f t="shared" ref="N242:N246" si="75">IF(AC242=".",".",(100*AC242/$D242))</f>
        <v>5.1263655902618437</v>
      </c>
      <c r="O242" s="10" t="str">
        <f t="shared" ref="O242:O246" si="76">IF(AD242=".",".",(100*AD242/$D242))</f>
        <v>.</v>
      </c>
      <c r="P242" s="10" t="str">
        <f t="shared" ref="P242:P246" si="77">IF(AE242=".",".",(100*AE242/$D242))</f>
        <v>.</v>
      </c>
      <c r="Q242" s="10">
        <f t="shared" ref="Q242:Q248" si="78">IF(AF242=".",".",(100*AF242/$D242))</f>
        <v>0.3812328527424057</v>
      </c>
      <c r="R242" s="10"/>
      <c r="S242" s="10"/>
      <c r="T242" s="10">
        <v>1.19146</v>
      </c>
      <c r="U242" s="10" t="s">
        <v>41</v>
      </c>
      <c r="V242" s="10" t="s">
        <v>41</v>
      </c>
      <c r="W242" s="10">
        <v>45.4116</v>
      </c>
      <c r="X242" s="10">
        <v>11.4231</v>
      </c>
      <c r="Y242" s="10">
        <v>78.486900000000006</v>
      </c>
      <c r="Z242" s="10">
        <v>58.214799999999997</v>
      </c>
      <c r="AA242" s="10">
        <v>14.358599999999999</v>
      </c>
      <c r="AB242" s="10">
        <v>48.411000000000001</v>
      </c>
      <c r="AC242" s="10">
        <v>155.273</v>
      </c>
      <c r="AD242" s="10" t="s">
        <v>41</v>
      </c>
      <c r="AE242" s="10" t="s">
        <v>41</v>
      </c>
      <c r="AF242" s="10">
        <v>11.5472</v>
      </c>
    </row>
    <row r="243" spans="1:32">
      <c r="A243" s="1">
        <v>2004</v>
      </c>
      <c r="B243" s="1" t="s">
        <v>81</v>
      </c>
      <c r="C243" s="1" t="s">
        <v>82</v>
      </c>
      <c r="D243" s="10">
        <v>2650.3</v>
      </c>
      <c r="E243" s="10">
        <f t="shared" si="66"/>
        <v>5.4671923933139646E-2</v>
      </c>
      <c r="F243" s="10">
        <f t="shared" si="67"/>
        <v>1.0856620005282421E-2</v>
      </c>
      <c r="G243" s="10" t="str">
        <f t="shared" si="68"/>
        <v>.</v>
      </c>
      <c r="H243" s="10">
        <f t="shared" si="69"/>
        <v>1.7247745538240953</v>
      </c>
      <c r="I243" s="10">
        <f t="shared" si="70"/>
        <v>0.39324982077500659</v>
      </c>
      <c r="J243" s="10">
        <f t="shared" si="71"/>
        <v>2.7651133833905592</v>
      </c>
      <c r="K243" s="10">
        <f t="shared" si="72"/>
        <v>2.2440252046938083</v>
      </c>
      <c r="L243" s="10">
        <f t="shared" si="73"/>
        <v>0.52477078066633964</v>
      </c>
      <c r="M243" s="10">
        <f t="shared" si="74"/>
        <v>1.6793947854959814</v>
      </c>
      <c r="N243" s="10">
        <f t="shared" si="75"/>
        <v>5.2566124589669094</v>
      </c>
      <c r="O243" s="10" t="str">
        <f t="shared" si="76"/>
        <v>.</v>
      </c>
      <c r="P243" s="10" t="str">
        <f t="shared" si="77"/>
        <v>.</v>
      </c>
      <c r="Q243" s="10">
        <f t="shared" si="78"/>
        <v>0.26878164736067611</v>
      </c>
      <c r="R243" s="10"/>
      <c r="S243" s="10"/>
      <c r="T243" s="10">
        <v>1.4489700000000001</v>
      </c>
      <c r="U243" s="10">
        <v>0.28773300000000002</v>
      </c>
      <c r="V243" s="10" t="s">
        <v>41</v>
      </c>
      <c r="W243" s="10">
        <v>45.7117</v>
      </c>
      <c r="X243" s="10">
        <v>10.4223</v>
      </c>
      <c r="Y243" s="10">
        <v>73.283799999999999</v>
      </c>
      <c r="Z243" s="10">
        <v>59.473399999999998</v>
      </c>
      <c r="AA243" s="10">
        <v>13.907999999999999</v>
      </c>
      <c r="AB243" s="10">
        <v>44.509</v>
      </c>
      <c r="AC243" s="10">
        <v>139.316</v>
      </c>
      <c r="AD243" s="10" t="s">
        <v>41</v>
      </c>
      <c r="AE243" s="10" t="s">
        <v>41</v>
      </c>
      <c r="AF243" s="10">
        <v>7.1235200000000001</v>
      </c>
    </row>
    <row r="244" spans="1:32">
      <c r="A244" s="1">
        <v>2005</v>
      </c>
      <c r="B244" s="1" t="s">
        <v>81</v>
      </c>
      <c r="C244" s="1" t="s">
        <v>82</v>
      </c>
      <c r="D244" s="10">
        <v>2617.84</v>
      </c>
      <c r="E244" s="10">
        <f t="shared" si="66"/>
        <v>0.1090234697307704</v>
      </c>
      <c r="F244" s="10">
        <f t="shared" si="67"/>
        <v>3.1948820401552419E-2</v>
      </c>
      <c r="G244" s="10" t="str">
        <f t="shared" si="68"/>
        <v>.</v>
      </c>
      <c r="H244" s="10">
        <f t="shared" si="69"/>
        <v>1.7202120832442014</v>
      </c>
      <c r="I244" s="10">
        <f t="shared" si="70"/>
        <v>0.39426397335207647</v>
      </c>
      <c r="J244" s="10">
        <f t="shared" si="71"/>
        <v>2.6547802768694799</v>
      </c>
      <c r="K244" s="10">
        <f t="shared" si="72"/>
        <v>3.0062265073495702</v>
      </c>
      <c r="L244" s="10">
        <f t="shared" si="73"/>
        <v>0.59955917855942298</v>
      </c>
      <c r="M244" s="10">
        <f t="shared" si="74"/>
        <v>1.7533195306053844</v>
      </c>
      <c r="N244" s="10">
        <f t="shared" si="75"/>
        <v>5.1729670262506486</v>
      </c>
      <c r="O244" s="10" t="str">
        <f t="shared" si="76"/>
        <v>.</v>
      </c>
      <c r="P244" s="10" t="str">
        <f t="shared" si="77"/>
        <v>.</v>
      </c>
      <c r="Q244" s="10">
        <f t="shared" si="78"/>
        <v>0.37330814717477001</v>
      </c>
      <c r="R244" s="10"/>
      <c r="S244" s="10"/>
      <c r="T244" s="10">
        <v>2.85406</v>
      </c>
      <c r="U244" s="10">
        <v>0.83636900000000003</v>
      </c>
      <c r="V244" s="10" t="s">
        <v>41</v>
      </c>
      <c r="W244" s="10">
        <v>45.032400000000003</v>
      </c>
      <c r="X244" s="10">
        <v>10.321199999999999</v>
      </c>
      <c r="Y244" s="10">
        <v>69.497900000000001</v>
      </c>
      <c r="Z244" s="10">
        <v>78.6982</v>
      </c>
      <c r="AA244" s="10">
        <v>15.695499999999999</v>
      </c>
      <c r="AB244" s="10">
        <v>45.899099999999997</v>
      </c>
      <c r="AC244" s="10">
        <v>135.41999999999999</v>
      </c>
      <c r="AD244" s="10" t="s">
        <v>41</v>
      </c>
      <c r="AE244" s="10" t="s">
        <v>41</v>
      </c>
      <c r="AF244" s="10">
        <v>9.7726100000000002</v>
      </c>
    </row>
    <row r="245" spans="1:32">
      <c r="A245" s="1">
        <v>2006</v>
      </c>
      <c r="B245" s="1" t="s">
        <v>81</v>
      </c>
      <c r="C245" s="1" t="s">
        <v>82</v>
      </c>
      <c r="D245" s="10">
        <v>1886.8</v>
      </c>
      <c r="E245" s="10">
        <f t="shared" si="66"/>
        <v>0.13108331566673734</v>
      </c>
      <c r="F245" s="10">
        <f t="shared" si="67"/>
        <v>3.8277241891032439E-2</v>
      </c>
      <c r="G245" s="10" t="str">
        <f t="shared" si="68"/>
        <v>.</v>
      </c>
      <c r="H245" s="10">
        <f t="shared" si="69"/>
        <v>1.597933008267967</v>
      </c>
      <c r="I245" s="10">
        <f t="shared" si="70"/>
        <v>0.36408045367818531</v>
      </c>
      <c r="J245" s="10">
        <f t="shared" si="71"/>
        <v>2.6591477634089467</v>
      </c>
      <c r="K245" s="10">
        <f t="shared" si="72"/>
        <v>3.6197265210939156</v>
      </c>
      <c r="L245" s="10">
        <f t="shared" si="73"/>
        <v>0.63797434810260767</v>
      </c>
      <c r="M245" s="10">
        <f t="shared" si="74"/>
        <v>1.7821496714013143</v>
      </c>
      <c r="N245" s="10">
        <f t="shared" si="75"/>
        <v>3.3445993216027139</v>
      </c>
      <c r="O245" s="10" t="str">
        <f t="shared" si="76"/>
        <v>.</v>
      </c>
      <c r="P245" s="10" t="str">
        <f t="shared" si="77"/>
        <v>.</v>
      </c>
      <c r="Q245" s="10">
        <f t="shared" si="78"/>
        <v>0.48237969048123808</v>
      </c>
      <c r="R245" s="10"/>
      <c r="S245" s="10"/>
      <c r="T245" s="10">
        <v>2.4732799999999999</v>
      </c>
      <c r="U245" s="10">
        <v>0.72221500000000005</v>
      </c>
      <c r="V245" s="10" t="s">
        <v>41</v>
      </c>
      <c r="W245" s="10">
        <v>30.149799999999999</v>
      </c>
      <c r="X245" s="10">
        <v>6.8694699999999997</v>
      </c>
      <c r="Y245" s="10">
        <v>50.172800000000002</v>
      </c>
      <c r="Z245" s="10">
        <v>68.296999999999997</v>
      </c>
      <c r="AA245" s="10">
        <v>12.0373</v>
      </c>
      <c r="AB245" s="10">
        <v>33.625599999999999</v>
      </c>
      <c r="AC245" s="10">
        <v>63.105899999999998</v>
      </c>
      <c r="AD245" s="10" t="s">
        <v>41</v>
      </c>
      <c r="AE245" s="10" t="s">
        <v>41</v>
      </c>
      <c r="AF245" s="10">
        <v>9.10154</v>
      </c>
    </row>
    <row r="246" spans="1:32">
      <c r="A246" s="1">
        <v>2007</v>
      </c>
      <c r="B246" s="1" t="s">
        <v>81</v>
      </c>
      <c r="C246" s="1" t="s">
        <v>82</v>
      </c>
      <c r="D246" s="10">
        <v>1987.78</v>
      </c>
      <c r="E246" s="10">
        <f>IF(T246=".",".",(100*T246/$D246))</f>
        <v>0.16968829548541589</v>
      </c>
      <c r="F246" s="10">
        <f t="shared" si="67"/>
        <v>2.053823863807866E-2</v>
      </c>
      <c r="G246" s="10" t="str">
        <f t="shared" si="68"/>
        <v>.</v>
      </c>
      <c r="H246" s="10">
        <f t="shared" si="69"/>
        <v>1.6090261497751259</v>
      </c>
      <c r="I246" s="10">
        <f t="shared" si="70"/>
        <v>0.39184718630834403</v>
      </c>
      <c r="J246" s="10">
        <f t="shared" si="71"/>
        <v>2.778999688094256</v>
      </c>
      <c r="K246" s="10">
        <f t="shared" si="72"/>
        <v>3.7294569821610035</v>
      </c>
      <c r="L246" s="10">
        <f t="shared" si="73"/>
        <v>0.68821499361096294</v>
      </c>
      <c r="M246" s="10">
        <f t="shared" si="74"/>
        <v>1.7291400456790991</v>
      </c>
      <c r="N246" s="10" t="str">
        <f t="shared" si="75"/>
        <v>.</v>
      </c>
      <c r="O246" s="10" t="str">
        <f t="shared" si="76"/>
        <v>.</v>
      </c>
      <c r="P246" s="10" t="str">
        <f t="shared" si="77"/>
        <v>.</v>
      </c>
      <c r="Q246" s="10">
        <f t="shared" si="78"/>
        <v>0.44608055217378184</v>
      </c>
      <c r="R246" s="10"/>
      <c r="S246" s="10"/>
      <c r="T246" s="10">
        <v>3.37303</v>
      </c>
      <c r="U246" s="10">
        <v>0.40825499999999998</v>
      </c>
      <c r="V246" s="10" t="s">
        <v>41</v>
      </c>
      <c r="W246" s="10">
        <v>31.983899999999998</v>
      </c>
      <c r="X246" s="10">
        <v>7.7890600000000001</v>
      </c>
      <c r="Y246" s="10">
        <v>55.240400000000001</v>
      </c>
      <c r="Z246" s="10">
        <v>74.133399999999995</v>
      </c>
      <c r="AA246" s="10">
        <v>13.680199999999999</v>
      </c>
      <c r="AB246" s="10">
        <v>34.371499999999997</v>
      </c>
      <c r="AC246" s="10" t="s">
        <v>41</v>
      </c>
      <c r="AD246" s="10" t="s">
        <v>41</v>
      </c>
      <c r="AE246" s="10" t="s">
        <v>41</v>
      </c>
      <c r="AF246" s="10">
        <v>8.8671000000000006</v>
      </c>
    </row>
    <row r="247" spans="1:32">
      <c r="A247" s="1">
        <v>2008</v>
      </c>
      <c r="B247" s="1" t="s">
        <v>81</v>
      </c>
      <c r="C247" s="1" t="s">
        <v>82</v>
      </c>
      <c r="D247" s="10">
        <v>1745.8</v>
      </c>
      <c r="E247" s="10">
        <f t="shared" ref="E247:E276" si="79">IF(T247=".",".",(100*T247/$D247))</f>
        <v>0.1921955550463971</v>
      </c>
      <c r="F247" s="10">
        <f t="shared" ref="F247:F276" si="80">IF(U247=".",".",(100*U247/$D247))</f>
        <v>3.8965001718409907E-2</v>
      </c>
      <c r="G247" s="10" t="str">
        <f t="shared" ref="G247:G276" si="81">IF(V247=".",".",(100*V247/$D247))</f>
        <v>.</v>
      </c>
      <c r="H247" s="10">
        <f t="shared" ref="H247:H276" si="82">IF(W247=".",".",(100*W247/$D247))</f>
        <v>1.6090560201626762</v>
      </c>
      <c r="I247" s="10">
        <f t="shared" ref="I247:I276" si="83">IF(X247=".",".",(100*X247/$D247))</f>
        <v>0.40530874097834801</v>
      </c>
      <c r="J247" s="10">
        <f t="shared" ref="J247:J276" si="84">IF(Y247=".",".",(100*Y247/$D247))</f>
        <v>3.0283594913506704</v>
      </c>
      <c r="K247" s="10">
        <f t="shared" ref="K247:K276" si="85">IF(Z247=".",".",(100*Z247/$D247))</f>
        <v>3.1646580364302901</v>
      </c>
      <c r="L247" s="10">
        <f t="shared" ref="L247:L276" si="86">IF(AA247=".",".",(100*AA247/$D247))</f>
        <v>0.63070798487799284</v>
      </c>
      <c r="M247" s="10">
        <f t="shared" ref="M247:M276" si="87">IF(AB247=".",".",(100*AB247/$D247))</f>
        <v>1.9138274716462367</v>
      </c>
      <c r="N247" s="10" t="str">
        <f t="shared" ref="N247:N276" si="88">IF(AC247=".",".",(100*AC247/$D247))</f>
        <v>.</v>
      </c>
      <c r="O247" s="10" t="str">
        <f t="shared" ref="O247:O276" si="89">IF(AD247=".",".",(100*AD247/$D247))</f>
        <v>.</v>
      </c>
      <c r="P247" s="10" t="str">
        <f t="shared" ref="P247:P276" si="90">IF(AE247=".",".",(100*AE247/$D247))</f>
        <v>.</v>
      </c>
      <c r="Q247" s="10">
        <f t="shared" si="78"/>
        <v>0.3455808225455379</v>
      </c>
      <c r="R247" s="10"/>
      <c r="S247" s="10"/>
      <c r="T247" s="10">
        <v>3.3553500000000001</v>
      </c>
      <c r="U247" s="10">
        <v>0.68025100000000005</v>
      </c>
      <c r="V247" s="10" t="s">
        <v>41</v>
      </c>
      <c r="W247" s="10">
        <v>28.090900000000001</v>
      </c>
      <c r="X247" s="10">
        <v>7.0758799999999997</v>
      </c>
      <c r="Y247" s="10">
        <v>52.869100000000003</v>
      </c>
      <c r="Z247" s="10">
        <v>55.248600000000003</v>
      </c>
      <c r="AA247" s="10">
        <v>11.010899999999999</v>
      </c>
      <c r="AB247" s="10">
        <v>33.4116</v>
      </c>
      <c r="AC247" s="10" t="s">
        <v>41</v>
      </c>
      <c r="AD247" s="10" t="s">
        <v>41</v>
      </c>
      <c r="AE247" s="10" t="s">
        <v>41</v>
      </c>
      <c r="AF247" s="10">
        <v>6.03315</v>
      </c>
    </row>
    <row r="248" spans="1:32">
      <c r="A248" s="1">
        <v>2009</v>
      </c>
      <c r="B248" s="1" t="s">
        <v>81</v>
      </c>
      <c r="C248" s="1" t="s">
        <v>82</v>
      </c>
      <c r="D248" s="10">
        <v>2488.2800000000002</v>
      </c>
      <c r="E248" s="10">
        <f t="shared" si="79"/>
        <v>0.18950680791550792</v>
      </c>
      <c r="F248" s="10">
        <f t="shared" si="80"/>
        <v>1.9196071181699807E-2</v>
      </c>
      <c r="G248" s="10" t="str">
        <f t="shared" si="81"/>
        <v>.</v>
      </c>
      <c r="H248" s="10">
        <f t="shared" si="82"/>
        <v>1.6360578391499347</v>
      </c>
      <c r="I248" s="10">
        <f t="shared" si="83"/>
        <v>0.36709413731573615</v>
      </c>
      <c r="J248" s="10">
        <f t="shared" si="84"/>
        <v>2.7076896490748625</v>
      </c>
      <c r="K248" s="10">
        <f t="shared" si="85"/>
        <v>4.3597183596701337</v>
      </c>
      <c r="L248" s="10">
        <f t="shared" si="86"/>
        <v>0.77596572732972169</v>
      </c>
      <c r="M248" s="10">
        <f t="shared" si="87"/>
        <v>1.8610003697333095</v>
      </c>
      <c r="N248" s="10" t="str">
        <f t="shared" si="88"/>
        <v>.</v>
      </c>
      <c r="O248" s="10" t="str">
        <f t="shared" si="89"/>
        <v>.</v>
      </c>
      <c r="P248" s="10" t="str">
        <f t="shared" si="90"/>
        <v>.</v>
      </c>
      <c r="Q248" s="10">
        <f t="shared" si="78"/>
        <v>0.40671467841239733</v>
      </c>
      <c r="R248" s="10"/>
      <c r="S248" s="10"/>
      <c r="T248" s="10">
        <v>4.7154600000000002</v>
      </c>
      <c r="U248" s="10">
        <v>0.47765200000000002</v>
      </c>
      <c r="V248" s="10" t="s">
        <v>41</v>
      </c>
      <c r="W248" s="10">
        <v>40.709699999999998</v>
      </c>
      <c r="X248" s="10">
        <v>9.1343300000000003</v>
      </c>
      <c r="Y248" s="10">
        <v>67.374899999999997</v>
      </c>
      <c r="Z248" s="10">
        <v>108.482</v>
      </c>
      <c r="AA248" s="10">
        <v>19.308199999999999</v>
      </c>
      <c r="AB248" s="10">
        <v>46.306899999999999</v>
      </c>
      <c r="AC248" s="10" t="s">
        <v>41</v>
      </c>
      <c r="AD248" s="10" t="s">
        <v>41</v>
      </c>
      <c r="AE248" s="10" t="s">
        <v>41</v>
      </c>
      <c r="AF248" s="10">
        <v>10.120200000000001</v>
      </c>
    </row>
    <row r="249" spans="1:32">
      <c r="A249" s="1">
        <v>2003</v>
      </c>
      <c r="B249" s="1" t="s">
        <v>81</v>
      </c>
      <c r="C249" s="1" t="s">
        <v>83</v>
      </c>
      <c r="D249" s="10">
        <v>2747.02</v>
      </c>
      <c r="E249" s="10">
        <f t="shared" si="79"/>
        <v>5.9071648550065164E-2</v>
      </c>
      <c r="F249" s="10" t="str">
        <f t="shared" si="80"/>
        <v>.</v>
      </c>
      <c r="G249" s="10" t="str">
        <f t="shared" si="81"/>
        <v>.</v>
      </c>
      <c r="H249" s="10">
        <f t="shared" si="82"/>
        <v>1.3928613552140137</v>
      </c>
      <c r="I249" s="10">
        <f t="shared" si="83"/>
        <v>0.32716907776426818</v>
      </c>
      <c r="J249" s="10">
        <f t="shared" si="84"/>
        <v>2.4711214334078382</v>
      </c>
      <c r="K249" s="10">
        <f t="shared" si="85"/>
        <v>2.1389203573326734</v>
      </c>
      <c r="L249" s="10">
        <f t="shared" si="86"/>
        <v>0.37630996498023311</v>
      </c>
      <c r="M249" s="10">
        <f t="shared" si="87"/>
        <v>1.9353368377368934</v>
      </c>
      <c r="N249" s="10">
        <f t="shared" si="88"/>
        <v>4.9755735305895117</v>
      </c>
      <c r="O249" s="10" t="str">
        <f t="shared" si="89"/>
        <v>.</v>
      </c>
      <c r="P249" s="10" t="str">
        <f t="shared" si="90"/>
        <v>.</v>
      </c>
      <c r="Q249" s="10">
        <f t="shared" ref="Q249:Q276" si="91">IF(AF249=".",".",(100*AF249/$D249))</f>
        <v>0.87764850638146052</v>
      </c>
      <c r="R249" s="10"/>
      <c r="S249" s="10"/>
      <c r="T249" s="10">
        <v>1.6227100000000001</v>
      </c>
      <c r="U249" s="10" t="s">
        <v>41</v>
      </c>
      <c r="V249" s="10" t="s">
        <v>41</v>
      </c>
      <c r="W249" s="10">
        <v>38.262180000000001</v>
      </c>
      <c r="X249" s="10">
        <v>8.9873999999999992</v>
      </c>
      <c r="Y249" s="10">
        <v>67.882199999999997</v>
      </c>
      <c r="Z249" s="10">
        <v>58.756570000000004</v>
      </c>
      <c r="AA249" s="10">
        <v>10.33731</v>
      </c>
      <c r="AB249" s="10">
        <v>53.164090000000002</v>
      </c>
      <c r="AC249" s="10">
        <v>136.68</v>
      </c>
      <c r="AD249" s="10" t="s">
        <v>41</v>
      </c>
      <c r="AE249" s="10" t="s">
        <v>41</v>
      </c>
      <c r="AF249" s="10">
        <v>24.109179999999999</v>
      </c>
    </row>
    <row r="250" spans="1:32">
      <c r="A250" s="1">
        <v>2004</v>
      </c>
      <c r="B250" s="1" t="s">
        <v>81</v>
      </c>
      <c r="C250" s="1" t="s">
        <v>83</v>
      </c>
      <c r="D250" s="10">
        <v>2992.99</v>
      </c>
      <c r="E250" s="10">
        <f t="shared" si="79"/>
        <v>7.2064724573085784E-2</v>
      </c>
      <c r="F250" s="10">
        <f t="shared" si="80"/>
        <v>9.740366656754618E-3</v>
      </c>
      <c r="G250" s="10" t="str">
        <f t="shared" si="81"/>
        <v>.</v>
      </c>
      <c r="H250" s="10">
        <f t="shared" si="82"/>
        <v>1.4846908943898911</v>
      </c>
      <c r="I250" s="10">
        <f t="shared" si="83"/>
        <v>0.36306035102021728</v>
      </c>
      <c r="J250" s="10">
        <f t="shared" si="84"/>
        <v>2.6632588147638319</v>
      </c>
      <c r="K250" s="10">
        <f t="shared" si="85"/>
        <v>2.4789037049906621</v>
      </c>
      <c r="L250" s="10">
        <f t="shared" si="86"/>
        <v>0.41993992629444138</v>
      </c>
      <c r="M250" s="10">
        <f t="shared" si="87"/>
        <v>2.018645234364298</v>
      </c>
      <c r="N250" s="10">
        <f t="shared" si="88"/>
        <v>5.1375380472370438</v>
      </c>
      <c r="O250" s="10" t="str">
        <f t="shared" si="89"/>
        <v>.</v>
      </c>
      <c r="P250" s="10" t="str">
        <f t="shared" si="90"/>
        <v>.</v>
      </c>
      <c r="Q250" s="10">
        <f t="shared" si="91"/>
        <v>0.47453015212212546</v>
      </c>
      <c r="R250" s="10"/>
      <c r="S250" s="10"/>
      <c r="T250" s="10">
        <v>2.1568900000000002</v>
      </c>
      <c r="U250" s="10">
        <v>0.29152820000000002</v>
      </c>
      <c r="V250" s="10" t="s">
        <v>41</v>
      </c>
      <c r="W250" s="10">
        <v>44.43665</v>
      </c>
      <c r="X250" s="10">
        <v>10.86636</v>
      </c>
      <c r="Y250" s="10">
        <v>79.711070000000007</v>
      </c>
      <c r="Z250" s="10">
        <v>74.193340000000006</v>
      </c>
      <c r="AA250" s="10">
        <v>12.568759999999999</v>
      </c>
      <c r="AB250" s="10">
        <v>60.417850000000001</v>
      </c>
      <c r="AC250" s="10">
        <v>153.76599999999999</v>
      </c>
      <c r="AD250" s="10" t="s">
        <v>41</v>
      </c>
      <c r="AE250" s="10" t="s">
        <v>41</v>
      </c>
      <c r="AF250" s="10">
        <v>14.202640000000001</v>
      </c>
    </row>
    <row r="251" spans="1:32">
      <c r="A251" s="1">
        <v>2005</v>
      </c>
      <c r="B251" s="1" t="s">
        <v>81</v>
      </c>
      <c r="C251" s="1" t="s">
        <v>83</v>
      </c>
      <c r="D251" s="10">
        <v>2049.15</v>
      </c>
      <c r="E251" s="10">
        <f t="shared" si="79"/>
        <v>0.1043398482297538</v>
      </c>
      <c r="F251" s="10">
        <f t="shared" si="80"/>
        <v>1.8938930776175488E-2</v>
      </c>
      <c r="G251" s="10" t="str">
        <f t="shared" si="81"/>
        <v>.</v>
      </c>
      <c r="H251" s="10">
        <f t="shared" si="82"/>
        <v>1.4045492033282092</v>
      </c>
      <c r="I251" s="10">
        <f t="shared" si="83"/>
        <v>0.36758329063270134</v>
      </c>
      <c r="J251" s="10">
        <f t="shared" si="84"/>
        <v>2.5645160188370788</v>
      </c>
      <c r="K251" s="10">
        <f t="shared" si="85"/>
        <v>3.4491140228875388</v>
      </c>
      <c r="L251" s="10">
        <f t="shared" si="86"/>
        <v>0.49247639265061122</v>
      </c>
      <c r="M251" s="10">
        <f t="shared" si="87"/>
        <v>2.1197979650098824</v>
      </c>
      <c r="N251" s="10">
        <f t="shared" si="88"/>
        <v>5.2489080838396411</v>
      </c>
      <c r="O251" s="10" t="str">
        <f t="shared" si="89"/>
        <v>.</v>
      </c>
      <c r="P251" s="10" t="str">
        <f t="shared" si="90"/>
        <v>.</v>
      </c>
      <c r="Q251" s="10">
        <f t="shared" si="91"/>
        <v>0.50752751140716879</v>
      </c>
      <c r="R251" s="10"/>
      <c r="S251" s="10"/>
      <c r="T251" s="10">
        <v>2.13808</v>
      </c>
      <c r="U251" s="10">
        <v>0.38808710000000002</v>
      </c>
      <c r="V251" s="10" t="s">
        <v>41</v>
      </c>
      <c r="W251" s="10">
        <v>28.781320000000001</v>
      </c>
      <c r="X251" s="10">
        <v>7.5323330000000004</v>
      </c>
      <c r="Y251" s="10">
        <v>52.550780000000003</v>
      </c>
      <c r="Z251" s="10">
        <v>70.677520000000001</v>
      </c>
      <c r="AA251" s="10">
        <v>10.09158</v>
      </c>
      <c r="AB251" s="10">
        <v>43.437840000000001</v>
      </c>
      <c r="AC251" s="10">
        <v>107.55800000000001</v>
      </c>
      <c r="AD251" s="10" t="s">
        <v>41</v>
      </c>
      <c r="AE251" s="10" t="s">
        <v>41</v>
      </c>
      <c r="AF251" s="10">
        <v>10.4</v>
      </c>
    </row>
    <row r="252" spans="1:32">
      <c r="A252" s="1">
        <v>2006</v>
      </c>
      <c r="B252" s="1" t="s">
        <v>81</v>
      </c>
      <c r="C252" s="1" t="s">
        <v>83</v>
      </c>
      <c r="D252" s="10">
        <v>2176.8200000000002</v>
      </c>
      <c r="E252" s="10">
        <f t="shared" si="79"/>
        <v>0.13015086226697659</v>
      </c>
      <c r="F252" s="10">
        <f t="shared" si="80"/>
        <v>3.5081306676711901E-2</v>
      </c>
      <c r="G252" s="10" t="str">
        <f t="shared" si="81"/>
        <v>.</v>
      </c>
      <c r="H252" s="10">
        <f t="shared" si="82"/>
        <v>1.4133065664593303</v>
      </c>
      <c r="I252" s="10">
        <f t="shared" si="83"/>
        <v>0.36698009022335332</v>
      </c>
      <c r="J252" s="10">
        <f t="shared" si="84"/>
        <v>2.6943688499738148</v>
      </c>
      <c r="K252" s="10">
        <f t="shared" si="85"/>
        <v>4.3724097536773829</v>
      </c>
      <c r="L252" s="10">
        <f t="shared" si="86"/>
        <v>0.54860117051478752</v>
      </c>
      <c r="M252" s="10">
        <f t="shared" si="87"/>
        <v>2.1971444584301874</v>
      </c>
      <c r="N252" s="10">
        <f t="shared" si="88"/>
        <v>3.0886522542056758</v>
      </c>
      <c r="O252" s="10" t="str">
        <f t="shared" si="89"/>
        <v>.</v>
      </c>
      <c r="P252" s="10" t="str">
        <f t="shared" si="90"/>
        <v>.</v>
      </c>
      <c r="Q252" s="10">
        <f t="shared" si="91"/>
        <v>0.57375805073455777</v>
      </c>
      <c r="R252" s="10"/>
      <c r="S252" s="10"/>
      <c r="T252" s="10">
        <v>2.8331499999999998</v>
      </c>
      <c r="U252" s="10">
        <v>0.76365689999999997</v>
      </c>
      <c r="V252" s="10" t="s">
        <v>41</v>
      </c>
      <c r="W252" s="10">
        <v>30.765139999999999</v>
      </c>
      <c r="X252" s="10">
        <v>7.9884959999999996</v>
      </c>
      <c r="Y252" s="10">
        <v>58.651560000000003</v>
      </c>
      <c r="Z252" s="10">
        <v>95.179490000000001</v>
      </c>
      <c r="AA252" s="10">
        <v>11.94206</v>
      </c>
      <c r="AB252" s="10">
        <v>47.82788</v>
      </c>
      <c r="AC252" s="10">
        <v>67.234399999999994</v>
      </c>
      <c r="AD252" s="10" t="s">
        <v>41</v>
      </c>
      <c r="AE252" s="10" t="s">
        <v>41</v>
      </c>
      <c r="AF252" s="10">
        <v>12.48968</v>
      </c>
    </row>
    <row r="253" spans="1:32">
      <c r="A253" s="1">
        <v>2007</v>
      </c>
      <c r="B253" s="1" t="s">
        <v>81</v>
      </c>
      <c r="C253" s="1" t="s">
        <v>83</v>
      </c>
      <c r="D253" s="10">
        <v>2331.7600000000002</v>
      </c>
      <c r="E253" s="10">
        <f t="shared" si="79"/>
        <v>0.11385477064534941</v>
      </c>
      <c r="F253" s="10">
        <f t="shared" si="80"/>
        <v>1.9428152983154354E-2</v>
      </c>
      <c r="G253" s="10" t="str">
        <f t="shared" si="81"/>
        <v>.</v>
      </c>
      <c r="H253" s="10">
        <f t="shared" si="82"/>
        <v>1.3151113322125774</v>
      </c>
      <c r="I253" s="10">
        <f t="shared" si="83"/>
        <v>0.3629643702610903</v>
      </c>
      <c r="J253" s="10">
        <f t="shared" si="84"/>
        <v>2.6047337633375642</v>
      </c>
      <c r="K253" s="10">
        <f t="shared" si="85"/>
        <v>4.2098342024908222</v>
      </c>
      <c r="L253" s="10">
        <f t="shared" si="86"/>
        <v>0.54957714344529451</v>
      </c>
      <c r="M253" s="10">
        <f t="shared" si="87"/>
        <v>1.9511652142587572</v>
      </c>
      <c r="N253" s="10" t="str">
        <f t="shared" si="88"/>
        <v>.</v>
      </c>
      <c r="O253" s="10" t="str">
        <f t="shared" si="89"/>
        <v>.</v>
      </c>
      <c r="P253" s="10" t="str">
        <f t="shared" si="90"/>
        <v>.</v>
      </c>
      <c r="Q253" s="10">
        <f t="shared" si="91"/>
        <v>0.42957765807801823</v>
      </c>
      <c r="R253" s="10"/>
      <c r="S253" s="10"/>
      <c r="T253" s="10">
        <v>2.65482</v>
      </c>
      <c r="U253" s="10">
        <v>0.45301789999999997</v>
      </c>
      <c r="V253" s="10" t="s">
        <v>41</v>
      </c>
      <c r="W253" s="10">
        <v>30.665240000000001</v>
      </c>
      <c r="X253" s="10">
        <v>8.4634579999999993</v>
      </c>
      <c r="Y253" s="10">
        <v>60.736139999999999</v>
      </c>
      <c r="Z253" s="10">
        <v>98.163229999999999</v>
      </c>
      <c r="AA253" s="10">
        <v>12.814819999999999</v>
      </c>
      <c r="AB253" s="10">
        <v>45.496490000000001</v>
      </c>
      <c r="AC253" s="10" t="s">
        <v>41</v>
      </c>
      <c r="AD253" s="10" t="s">
        <v>41</v>
      </c>
      <c r="AE253" s="10" t="s">
        <v>41</v>
      </c>
      <c r="AF253" s="10">
        <v>10.016719999999999</v>
      </c>
    </row>
    <row r="254" spans="1:32">
      <c r="A254" s="1">
        <v>2008</v>
      </c>
      <c r="B254" s="1" t="s">
        <v>81</v>
      </c>
      <c r="C254" s="1" t="s">
        <v>83</v>
      </c>
      <c r="D254" s="10">
        <v>1835.67</v>
      </c>
      <c r="E254" s="10">
        <f t="shared" si="79"/>
        <v>0.10434773134604804</v>
      </c>
      <c r="F254" s="10">
        <f t="shared" si="80"/>
        <v>1.6735698682225016E-2</v>
      </c>
      <c r="G254" s="10" t="str">
        <f t="shared" si="81"/>
        <v>.</v>
      </c>
      <c r="H254" s="10">
        <f t="shared" si="82"/>
        <v>1.1943742611689463</v>
      </c>
      <c r="I254" s="10">
        <f t="shared" si="83"/>
        <v>0.3133356758022956</v>
      </c>
      <c r="J254" s="10">
        <f t="shared" si="84"/>
        <v>2.5518971274793403</v>
      </c>
      <c r="K254" s="10">
        <f t="shared" si="85"/>
        <v>3.7168886564578596</v>
      </c>
      <c r="L254" s="10">
        <f t="shared" si="86"/>
        <v>0.47126253629464987</v>
      </c>
      <c r="M254" s="10">
        <f t="shared" si="87"/>
        <v>2.0934449002271647</v>
      </c>
      <c r="N254" s="10" t="str">
        <f t="shared" si="88"/>
        <v>.</v>
      </c>
      <c r="O254" s="10" t="str">
        <f t="shared" si="89"/>
        <v>.</v>
      </c>
      <c r="P254" s="10" t="str">
        <f t="shared" si="90"/>
        <v>.</v>
      </c>
      <c r="Q254" s="10">
        <f t="shared" si="91"/>
        <v>0.39393632842504372</v>
      </c>
      <c r="R254" s="10"/>
      <c r="S254" s="10"/>
      <c r="T254" s="10">
        <v>1.9154800000000001</v>
      </c>
      <c r="U254" s="10">
        <v>0.30721219999999999</v>
      </c>
      <c r="V254" s="10" t="s">
        <v>41</v>
      </c>
      <c r="W254" s="10">
        <v>21.924769999999999</v>
      </c>
      <c r="X254" s="10">
        <v>5.7518089999999997</v>
      </c>
      <c r="Y254" s="10">
        <v>46.844410000000003</v>
      </c>
      <c r="Z254" s="10">
        <v>68.229810000000001</v>
      </c>
      <c r="AA254" s="10">
        <v>8.6508249999999993</v>
      </c>
      <c r="AB254" s="10">
        <v>38.428739999999998</v>
      </c>
      <c r="AC254" s="10" t="s">
        <v>41</v>
      </c>
      <c r="AD254" s="10" t="s">
        <v>41</v>
      </c>
      <c r="AE254" s="10" t="s">
        <v>41</v>
      </c>
      <c r="AF254" s="10">
        <v>7.2313710000000002</v>
      </c>
    </row>
    <row r="255" spans="1:32">
      <c r="A255" s="1">
        <v>2009</v>
      </c>
      <c r="B255" s="1" t="s">
        <v>81</v>
      </c>
      <c r="C255" s="1" t="s">
        <v>83</v>
      </c>
      <c r="D255" s="10">
        <v>3951.34</v>
      </c>
      <c r="E255" s="10">
        <f t="shared" si="79"/>
        <v>7.1298344359128796E-2</v>
      </c>
      <c r="F255" s="10">
        <f t="shared" si="80"/>
        <v>1.1167287553083258E-2</v>
      </c>
      <c r="G255" s="10" t="str">
        <f t="shared" si="81"/>
        <v>.</v>
      </c>
      <c r="H255" s="10">
        <f t="shared" si="82"/>
        <v>1.3483514453324694</v>
      </c>
      <c r="I255" s="10">
        <f t="shared" si="83"/>
        <v>0.35396624942424593</v>
      </c>
      <c r="J255" s="10">
        <f t="shared" si="84"/>
        <v>2.642698426356628</v>
      </c>
      <c r="K255" s="10">
        <f t="shared" si="85"/>
        <v>5.2428011763098086</v>
      </c>
      <c r="L255" s="10">
        <f t="shared" si="86"/>
        <v>0.607726998942131</v>
      </c>
      <c r="M255" s="10">
        <f t="shared" si="87"/>
        <v>2.2365114113186921</v>
      </c>
      <c r="N255" s="10" t="str">
        <f t="shared" si="88"/>
        <v>.</v>
      </c>
      <c r="O255" s="10" t="str">
        <f t="shared" si="89"/>
        <v>.</v>
      </c>
      <c r="P255" s="10" t="str">
        <f t="shared" si="90"/>
        <v>.</v>
      </c>
      <c r="Q255" s="10">
        <f t="shared" si="91"/>
        <v>0.51113698137846908</v>
      </c>
      <c r="R255" s="10"/>
      <c r="S255" s="10"/>
      <c r="T255" s="10">
        <v>2.81724</v>
      </c>
      <c r="U255" s="10">
        <v>0.44125750000000002</v>
      </c>
      <c r="V255" s="10" t="s">
        <v>41</v>
      </c>
      <c r="W255" s="10">
        <v>53.277949999999997</v>
      </c>
      <c r="X255" s="10">
        <v>13.986409999999999</v>
      </c>
      <c r="Y255" s="10">
        <v>104.422</v>
      </c>
      <c r="Z255" s="10">
        <v>207.1609</v>
      </c>
      <c r="AA255" s="10">
        <v>24.013359999999999</v>
      </c>
      <c r="AB255" s="10">
        <v>88.372169999999997</v>
      </c>
      <c r="AC255" s="10" t="s">
        <v>41</v>
      </c>
      <c r="AD255" s="10" t="s">
        <v>41</v>
      </c>
      <c r="AE255" s="10" t="s">
        <v>41</v>
      </c>
      <c r="AF255" s="10">
        <v>20.196760000000001</v>
      </c>
    </row>
    <row r="256" spans="1:32">
      <c r="A256" s="1">
        <v>2003</v>
      </c>
      <c r="B256" s="1" t="s">
        <v>81</v>
      </c>
      <c r="C256" s="1" t="s">
        <v>84</v>
      </c>
      <c r="D256" s="10">
        <v>3987.91</v>
      </c>
      <c r="E256" s="10">
        <f t="shared" si="79"/>
        <v>0.60450210762028223</v>
      </c>
      <c r="F256" s="10" t="str">
        <f t="shared" si="80"/>
        <v>.</v>
      </c>
      <c r="G256" s="10" t="str">
        <f t="shared" si="81"/>
        <v>.</v>
      </c>
      <c r="H256" s="10">
        <f t="shared" si="82"/>
        <v>1.6014177852559361</v>
      </c>
      <c r="I256" s="10">
        <f t="shared" si="83"/>
        <v>0.3566153699556911</v>
      </c>
      <c r="J256" s="10">
        <f t="shared" si="84"/>
        <v>2.8445977968409517</v>
      </c>
      <c r="K256" s="10">
        <f t="shared" si="85"/>
        <v>2.9221572201980486</v>
      </c>
      <c r="L256" s="10">
        <f t="shared" si="86"/>
        <v>0.52072388795133295</v>
      </c>
      <c r="M256" s="10">
        <f t="shared" si="87"/>
        <v>1.6306486355008012</v>
      </c>
      <c r="N256" s="10">
        <f t="shared" si="88"/>
        <v>4.9668874172185431</v>
      </c>
      <c r="O256" s="10" t="str">
        <f t="shared" si="89"/>
        <v>.</v>
      </c>
      <c r="P256" s="10" t="str">
        <f t="shared" si="90"/>
        <v>.</v>
      </c>
      <c r="Q256" s="10">
        <f t="shared" si="91"/>
        <v>0.79885453784062332</v>
      </c>
      <c r="R256" s="10"/>
      <c r="S256" s="10"/>
      <c r="T256" s="10">
        <v>24.106999999999999</v>
      </c>
      <c r="U256" s="10" t="s">
        <v>41</v>
      </c>
      <c r="V256" s="10" t="s">
        <v>41</v>
      </c>
      <c r="W256" s="10">
        <v>63.863100000000003</v>
      </c>
      <c r="X256" s="10">
        <v>14.221500000000001</v>
      </c>
      <c r="Y256" s="10">
        <v>113.44</v>
      </c>
      <c r="Z256" s="10">
        <v>116.533</v>
      </c>
      <c r="AA256" s="10">
        <v>20.765999999999998</v>
      </c>
      <c r="AB256" s="10">
        <v>65.028800000000004</v>
      </c>
      <c r="AC256" s="10">
        <v>198.07499999999999</v>
      </c>
      <c r="AD256" s="10" t="s">
        <v>41</v>
      </c>
      <c r="AE256" s="10" t="s">
        <v>41</v>
      </c>
      <c r="AF256" s="10">
        <v>31.857600000000001</v>
      </c>
    </row>
    <row r="257" spans="1:32">
      <c r="A257" s="1">
        <v>2004</v>
      </c>
      <c r="B257" s="1" t="s">
        <v>81</v>
      </c>
      <c r="C257" s="1" t="s">
        <v>84</v>
      </c>
      <c r="D257" s="10">
        <v>2962.97</v>
      </c>
      <c r="E257" s="10">
        <f t="shared" si="79"/>
        <v>0.53603647691336731</v>
      </c>
      <c r="F257" s="10">
        <f t="shared" si="80"/>
        <v>1.8051110878611665E-2</v>
      </c>
      <c r="G257" s="10" t="str">
        <f t="shared" si="81"/>
        <v>.</v>
      </c>
      <c r="H257" s="10">
        <f t="shared" si="82"/>
        <v>1.688913488830464</v>
      </c>
      <c r="I257" s="10">
        <f t="shared" si="83"/>
        <v>0.37187349180045698</v>
      </c>
      <c r="J257" s="10">
        <f t="shared" si="84"/>
        <v>2.8608592054593878</v>
      </c>
      <c r="K257" s="10">
        <f t="shared" si="85"/>
        <v>3.1284521949260373</v>
      </c>
      <c r="L257" s="10">
        <f t="shared" si="86"/>
        <v>0.54572270390857824</v>
      </c>
      <c r="M257" s="10">
        <f t="shared" si="87"/>
        <v>1.8743355484530726</v>
      </c>
      <c r="N257" s="10">
        <f t="shared" si="88"/>
        <v>4.9006908608592052</v>
      </c>
      <c r="O257" s="10" t="str">
        <f t="shared" si="89"/>
        <v>.</v>
      </c>
      <c r="P257" s="10" t="str">
        <f t="shared" si="90"/>
        <v>.</v>
      </c>
      <c r="Q257" s="10">
        <f t="shared" si="91"/>
        <v>0.50960353969159322</v>
      </c>
      <c r="R257" s="10"/>
      <c r="S257" s="10"/>
      <c r="T257" s="10">
        <v>15.8826</v>
      </c>
      <c r="U257" s="10">
        <v>0.53484900000000002</v>
      </c>
      <c r="V257" s="10" t="s">
        <v>41</v>
      </c>
      <c r="W257" s="10">
        <v>50.042000000000002</v>
      </c>
      <c r="X257" s="10">
        <v>11.0185</v>
      </c>
      <c r="Y257" s="10">
        <v>84.766400000000004</v>
      </c>
      <c r="Z257" s="10">
        <v>92.695099999999996</v>
      </c>
      <c r="AA257" s="10">
        <v>16.169599999999999</v>
      </c>
      <c r="AB257" s="10">
        <v>55.536000000000001</v>
      </c>
      <c r="AC257" s="10">
        <v>145.20599999999999</v>
      </c>
      <c r="AD257" s="10" t="s">
        <v>41</v>
      </c>
      <c r="AE257" s="10" t="s">
        <v>41</v>
      </c>
      <c r="AF257" s="10">
        <v>15.099399999999999</v>
      </c>
    </row>
    <row r="258" spans="1:32">
      <c r="A258" s="1">
        <v>2005</v>
      </c>
      <c r="B258" s="1" t="s">
        <v>81</v>
      </c>
      <c r="C258" s="1" t="s">
        <v>84</v>
      </c>
      <c r="D258" s="10">
        <v>3100.53</v>
      </c>
      <c r="E258" s="10">
        <f t="shared" si="79"/>
        <v>0.41663522043005546</v>
      </c>
      <c r="F258" s="10">
        <f t="shared" si="80"/>
        <v>2.1102005141056531E-2</v>
      </c>
      <c r="G258" s="10" t="str">
        <f t="shared" si="81"/>
        <v>.</v>
      </c>
      <c r="H258" s="10">
        <f t="shared" si="82"/>
        <v>1.5261745572531147</v>
      </c>
      <c r="I258" s="10">
        <f t="shared" si="83"/>
        <v>0.34993694626402583</v>
      </c>
      <c r="J258" s="10">
        <f t="shared" si="84"/>
        <v>2.757770445697993</v>
      </c>
      <c r="K258" s="10">
        <f t="shared" si="85"/>
        <v>4.0142491767536512</v>
      </c>
      <c r="L258" s="10">
        <f t="shared" si="86"/>
        <v>0.61158253588902534</v>
      </c>
      <c r="M258" s="10">
        <f t="shared" si="87"/>
        <v>2.0215156763521076</v>
      </c>
      <c r="N258" s="10">
        <f t="shared" si="88"/>
        <v>4.9932430906973968</v>
      </c>
      <c r="O258" s="10" t="str">
        <f t="shared" si="89"/>
        <v>.</v>
      </c>
      <c r="P258" s="10" t="str">
        <f t="shared" si="90"/>
        <v>.</v>
      </c>
      <c r="Q258" s="10">
        <f t="shared" si="91"/>
        <v>0.6075187145423524</v>
      </c>
      <c r="R258" s="10"/>
      <c r="S258" s="10"/>
      <c r="T258" s="10">
        <v>12.917899999999999</v>
      </c>
      <c r="U258" s="10">
        <v>0.65427400000000002</v>
      </c>
      <c r="V258" s="10" t="s">
        <v>41</v>
      </c>
      <c r="W258" s="10">
        <v>47.319499999999998</v>
      </c>
      <c r="X258" s="10">
        <v>10.8499</v>
      </c>
      <c r="Y258" s="10">
        <v>85.505499999999998</v>
      </c>
      <c r="Z258" s="10">
        <v>124.46299999999999</v>
      </c>
      <c r="AA258" s="10">
        <v>18.962299999999999</v>
      </c>
      <c r="AB258" s="10">
        <v>62.677700000000002</v>
      </c>
      <c r="AC258" s="10">
        <v>154.81700000000001</v>
      </c>
      <c r="AD258" s="10" t="s">
        <v>41</v>
      </c>
      <c r="AE258" s="10" t="s">
        <v>41</v>
      </c>
      <c r="AF258" s="10">
        <v>18.836300000000001</v>
      </c>
    </row>
    <row r="259" spans="1:32">
      <c r="A259" s="1">
        <v>2006</v>
      </c>
      <c r="B259" s="1" t="s">
        <v>81</v>
      </c>
      <c r="C259" s="1" t="s">
        <v>84</v>
      </c>
      <c r="D259" s="10">
        <v>2908.52</v>
      </c>
      <c r="E259" s="10">
        <f t="shared" si="79"/>
        <v>0.3699716694401276</v>
      </c>
      <c r="F259" s="10">
        <f t="shared" si="80"/>
        <v>1.725410174246696E-2</v>
      </c>
      <c r="G259" s="10" t="str">
        <f t="shared" si="81"/>
        <v>.</v>
      </c>
      <c r="H259" s="10">
        <f t="shared" si="82"/>
        <v>1.4855046552886004</v>
      </c>
      <c r="I259" s="10">
        <f t="shared" si="83"/>
        <v>0.35972934688432606</v>
      </c>
      <c r="J259" s="10">
        <f t="shared" si="84"/>
        <v>2.8650585177341052</v>
      </c>
      <c r="K259" s="10">
        <f t="shared" si="85"/>
        <v>4.8384401688831433</v>
      </c>
      <c r="L259" s="10">
        <f t="shared" si="86"/>
        <v>0.659510678970748</v>
      </c>
      <c r="M259" s="10">
        <f t="shared" si="87"/>
        <v>2.1052253379725774</v>
      </c>
      <c r="N259" s="10">
        <f t="shared" si="88"/>
        <v>3.6494505796762615</v>
      </c>
      <c r="O259" s="10" t="str">
        <f t="shared" si="89"/>
        <v>.</v>
      </c>
      <c r="P259" s="10" t="str">
        <f t="shared" si="90"/>
        <v>.</v>
      </c>
      <c r="Q259" s="10">
        <f t="shared" si="91"/>
        <v>0.65664324123609263</v>
      </c>
      <c r="R259" s="10"/>
      <c r="S259" s="10"/>
      <c r="T259" s="10">
        <v>10.7607</v>
      </c>
      <c r="U259" s="10">
        <v>0.50183900000000004</v>
      </c>
      <c r="V259" s="10" t="s">
        <v>41</v>
      </c>
      <c r="W259" s="10">
        <v>43.206200000000003</v>
      </c>
      <c r="X259" s="10">
        <v>10.4628</v>
      </c>
      <c r="Y259" s="10">
        <v>83.330799999999996</v>
      </c>
      <c r="Z259" s="10">
        <v>140.727</v>
      </c>
      <c r="AA259" s="10">
        <v>19.181999999999999</v>
      </c>
      <c r="AB259" s="10">
        <v>61.230899999999998</v>
      </c>
      <c r="AC259" s="10">
        <v>106.145</v>
      </c>
      <c r="AD259" s="10" t="s">
        <v>41</v>
      </c>
      <c r="AE259" s="10" t="s">
        <v>41</v>
      </c>
      <c r="AF259" s="10">
        <v>19.098600000000001</v>
      </c>
    </row>
    <row r="260" spans="1:32">
      <c r="A260" s="1">
        <v>2007</v>
      </c>
      <c r="B260" s="1" t="s">
        <v>81</v>
      </c>
      <c r="C260" s="1" t="s">
        <v>84</v>
      </c>
      <c r="D260" s="10">
        <v>2084.34</v>
      </c>
      <c r="E260" s="10">
        <f t="shared" si="79"/>
        <v>0.34651784257846607</v>
      </c>
      <c r="F260" s="10">
        <f t="shared" si="80"/>
        <v>1.0665822274676875E-2</v>
      </c>
      <c r="G260" s="10" t="str">
        <f t="shared" si="81"/>
        <v>.</v>
      </c>
      <c r="H260" s="10">
        <f t="shared" si="82"/>
        <v>1.3445934924244605</v>
      </c>
      <c r="I260" s="10">
        <f t="shared" si="83"/>
        <v>0.39092278610975173</v>
      </c>
      <c r="J260" s="10">
        <f t="shared" si="84"/>
        <v>2.8006995020006329</v>
      </c>
      <c r="K260" s="10">
        <f t="shared" si="85"/>
        <v>4.9610428241073912</v>
      </c>
      <c r="L260" s="10">
        <f t="shared" si="86"/>
        <v>0.67453486475335112</v>
      </c>
      <c r="M260" s="10">
        <f t="shared" si="87"/>
        <v>2.0350854467121486</v>
      </c>
      <c r="N260" s="10" t="str">
        <f t="shared" si="88"/>
        <v>.</v>
      </c>
      <c r="O260" s="10" t="str">
        <f t="shared" si="89"/>
        <v>.</v>
      </c>
      <c r="P260" s="10" t="str">
        <f t="shared" si="90"/>
        <v>.</v>
      </c>
      <c r="Q260" s="10">
        <f t="shared" si="91"/>
        <v>0.48399493364806123</v>
      </c>
      <c r="R260" s="10"/>
      <c r="S260" s="10"/>
      <c r="T260" s="10">
        <v>7.2226100000000004</v>
      </c>
      <c r="U260" s="10">
        <v>0.22231200000000001</v>
      </c>
      <c r="V260" s="10" t="s">
        <v>41</v>
      </c>
      <c r="W260" s="10">
        <v>28.0259</v>
      </c>
      <c r="X260" s="10">
        <v>8.1481600000000007</v>
      </c>
      <c r="Y260" s="10">
        <v>58.376100000000001</v>
      </c>
      <c r="Z260" s="10">
        <v>103.405</v>
      </c>
      <c r="AA260" s="10">
        <v>14.0596</v>
      </c>
      <c r="AB260" s="10">
        <v>42.418100000000003</v>
      </c>
      <c r="AC260" s="10" t="s">
        <v>41</v>
      </c>
      <c r="AD260" s="10" t="s">
        <v>41</v>
      </c>
      <c r="AE260" s="10" t="s">
        <v>41</v>
      </c>
      <c r="AF260" s="10">
        <v>10.088100000000001</v>
      </c>
    </row>
    <row r="261" spans="1:32">
      <c r="A261" s="1">
        <v>2008</v>
      </c>
      <c r="B261" s="1" t="s">
        <v>81</v>
      </c>
      <c r="C261" s="1" t="s">
        <v>83</v>
      </c>
      <c r="D261" s="10">
        <v>2278.3000000000002</v>
      </c>
      <c r="E261" s="10">
        <f t="shared" si="79"/>
        <v>0.33555370232190662</v>
      </c>
      <c r="F261" s="10">
        <f t="shared" si="80"/>
        <v>2.8024448053373126E-2</v>
      </c>
      <c r="G261" s="10" t="str">
        <f t="shared" si="81"/>
        <v>.</v>
      </c>
      <c r="H261" s="10">
        <f t="shared" si="82"/>
        <v>1.3701795198174076</v>
      </c>
      <c r="I261" s="10">
        <f t="shared" si="83"/>
        <v>0.35333977088179785</v>
      </c>
      <c r="J261" s="10">
        <f t="shared" si="84"/>
        <v>2.999284554272923</v>
      </c>
      <c r="K261" s="10">
        <f t="shared" si="85"/>
        <v>4.2422156871351451</v>
      </c>
      <c r="L261" s="10">
        <f t="shared" si="86"/>
        <v>0.62227977000395029</v>
      </c>
      <c r="M261" s="10">
        <f t="shared" si="87"/>
        <v>2.3022429004081988</v>
      </c>
      <c r="N261" s="10" t="str">
        <f t="shared" si="88"/>
        <v>.</v>
      </c>
      <c r="O261" s="10" t="str">
        <f t="shared" si="89"/>
        <v>.</v>
      </c>
      <c r="P261" s="10" t="str">
        <f t="shared" si="90"/>
        <v>.</v>
      </c>
      <c r="Q261" s="10">
        <f t="shared" si="91"/>
        <v>0.42732256507044719</v>
      </c>
      <c r="R261" s="10"/>
      <c r="S261" s="10"/>
      <c r="T261" s="10">
        <v>7.6449199999999999</v>
      </c>
      <c r="U261" s="10">
        <v>0.63848099999999997</v>
      </c>
      <c r="V261" s="10" t="s">
        <v>41</v>
      </c>
      <c r="W261" s="10">
        <v>31.216799999999999</v>
      </c>
      <c r="X261" s="10">
        <v>8.0501400000000007</v>
      </c>
      <c r="Y261" s="10">
        <v>68.332700000000003</v>
      </c>
      <c r="Z261" s="10">
        <v>96.650400000000005</v>
      </c>
      <c r="AA261" s="10">
        <v>14.1774</v>
      </c>
      <c r="AB261" s="10">
        <v>52.451999999999998</v>
      </c>
      <c r="AC261" s="10" t="s">
        <v>41</v>
      </c>
      <c r="AD261" s="10" t="s">
        <v>41</v>
      </c>
      <c r="AE261" s="10" t="s">
        <v>41</v>
      </c>
      <c r="AF261" s="10">
        <v>9.73569</v>
      </c>
    </row>
    <row r="262" spans="1:32">
      <c r="A262" s="1">
        <v>2009</v>
      </c>
      <c r="B262" s="1" t="s">
        <v>81</v>
      </c>
      <c r="C262" s="1" t="s">
        <v>83</v>
      </c>
      <c r="D262" s="10">
        <v>3523.25</v>
      </c>
      <c r="E262" s="10">
        <f t="shared" si="79"/>
        <v>0.29290569786418791</v>
      </c>
      <c r="F262" s="10">
        <f t="shared" si="80"/>
        <v>3.2008514865536082E-2</v>
      </c>
      <c r="G262" s="10" t="str">
        <f t="shared" si="81"/>
        <v>.</v>
      </c>
      <c r="H262" s="10">
        <f t="shared" si="82"/>
        <v>1.3550727311431208</v>
      </c>
      <c r="I262" s="10">
        <f t="shared" si="83"/>
        <v>0.35400837295111048</v>
      </c>
      <c r="J262" s="10">
        <f t="shared" si="84"/>
        <v>2.8165614134676789</v>
      </c>
      <c r="K262" s="10">
        <f t="shared" si="85"/>
        <v>5.6225360107854963</v>
      </c>
      <c r="L262" s="10">
        <f t="shared" si="86"/>
        <v>0.70653232101043073</v>
      </c>
      <c r="M262" s="10">
        <f t="shared" si="87"/>
        <v>2.1597786134960617</v>
      </c>
      <c r="N262" s="10" t="str">
        <f t="shared" si="88"/>
        <v>.</v>
      </c>
      <c r="O262" s="10" t="str">
        <f t="shared" si="89"/>
        <v>.</v>
      </c>
      <c r="P262" s="10" t="str">
        <f t="shared" si="90"/>
        <v>.</v>
      </c>
      <c r="Q262" s="10">
        <f t="shared" si="91"/>
        <v>0.50123323635847583</v>
      </c>
      <c r="R262" s="10"/>
      <c r="S262" s="10"/>
      <c r="T262" s="10">
        <v>10.319800000000001</v>
      </c>
      <c r="U262" s="10">
        <v>1.12774</v>
      </c>
      <c r="V262" s="10" t="s">
        <v>41</v>
      </c>
      <c r="W262" s="10">
        <v>47.742600000000003</v>
      </c>
      <c r="X262" s="10">
        <v>12.4726</v>
      </c>
      <c r="Y262" s="10">
        <v>99.234499999999997</v>
      </c>
      <c r="Z262" s="10">
        <v>198.096</v>
      </c>
      <c r="AA262" s="10">
        <v>24.892900000000001</v>
      </c>
      <c r="AB262" s="10">
        <v>76.094399999999993</v>
      </c>
      <c r="AC262" s="10" t="s">
        <v>41</v>
      </c>
      <c r="AD262" s="10" t="s">
        <v>41</v>
      </c>
      <c r="AE262" s="10" t="s">
        <v>41</v>
      </c>
      <c r="AF262" s="10">
        <v>17.659700000000001</v>
      </c>
    </row>
    <row r="263" spans="1:32">
      <c r="A263" s="1">
        <v>2003</v>
      </c>
      <c r="B263" s="1" t="s">
        <v>81</v>
      </c>
      <c r="C263" s="1" t="s">
        <v>85</v>
      </c>
      <c r="D263" s="10">
        <v>2235.9</v>
      </c>
      <c r="E263" s="10">
        <f t="shared" si="79"/>
        <v>3.1847712330605127E-2</v>
      </c>
      <c r="F263" s="10" t="str">
        <f t="shared" si="80"/>
        <v>.</v>
      </c>
      <c r="G263" s="10" t="str">
        <f t="shared" si="81"/>
        <v>.</v>
      </c>
      <c r="H263" s="10">
        <f t="shared" si="82"/>
        <v>1.9065557493626728</v>
      </c>
      <c r="I263" s="10">
        <f t="shared" si="83"/>
        <v>0.36146585267677445</v>
      </c>
      <c r="J263" s="10">
        <f t="shared" si="84"/>
        <v>2.9211409275906792</v>
      </c>
      <c r="K263" s="10">
        <f t="shared" si="85"/>
        <v>3.2813207209624764</v>
      </c>
      <c r="L263" s="10">
        <f t="shared" si="86"/>
        <v>0.6664676416655485</v>
      </c>
      <c r="M263" s="10">
        <f t="shared" si="87"/>
        <v>2.0820873026521758</v>
      </c>
      <c r="N263" s="10">
        <f t="shared" si="88"/>
        <v>3.0117178764703247</v>
      </c>
      <c r="O263" s="10" t="str">
        <f t="shared" si="89"/>
        <v>.</v>
      </c>
      <c r="P263" s="10" t="str">
        <f t="shared" si="90"/>
        <v>.</v>
      </c>
      <c r="Q263" s="10">
        <f t="shared" si="91"/>
        <v>0.60965383067221246</v>
      </c>
      <c r="R263" s="10"/>
      <c r="S263" s="10"/>
      <c r="T263" s="10">
        <v>0.71208300000000002</v>
      </c>
      <c r="U263" s="10" t="s">
        <v>41</v>
      </c>
      <c r="V263" s="10" t="s">
        <v>41</v>
      </c>
      <c r="W263" s="10">
        <v>42.628680000000003</v>
      </c>
      <c r="X263" s="10">
        <v>8.0820150000000002</v>
      </c>
      <c r="Y263" s="10">
        <v>65.313789999999997</v>
      </c>
      <c r="Z263" s="10">
        <v>73.367050000000006</v>
      </c>
      <c r="AA263" s="10">
        <v>14.90155</v>
      </c>
      <c r="AB263" s="10">
        <v>46.55339</v>
      </c>
      <c r="AC263" s="10">
        <v>67.338999999999999</v>
      </c>
      <c r="AD263" s="10" t="s">
        <v>41</v>
      </c>
      <c r="AE263" s="10" t="s">
        <v>41</v>
      </c>
      <c r="AF263" s="10">
        <v>13.63125</v>
      </c>
    </row>
    <row r="264" spans="1:32">
      <c r="A264" s="1">
        <v>2004</v>
      </c>
      <c r="B264" s="1" t="s">
        <v>81</v>
      </c>
      <c r="C264" s="1" t="s">
        <v>85</v>
      </c>
      <c r="D264" s="10">
        <v>1789.25</v>
      </c>
      <c r="E264" s="10">
        <f t="shared" si="79"/>
        <v>5.5912812630990641E-2</v>
      </c>
      <c r="F264" s="10">
        <f t="shared" si="80"/>
        <v>8.243845186530669E-3</v>
      </c>
      <c r="G264" s="10" t="str">
        <f t="shared" si="81"/>
        <v>.</v>
      </c>
      <c r="H264" s="10">
        <f t="shared" si="82"/>
        <v>2.2114422243956966</v>
      </c>
      <c r="I264" s="10">
        <f t="shared" si="83"/>
        <v>0.38717579991616602</v>
      </c>
      <c r="J264" s="10">
        <f t="shared" si="84"/>
        <v>3.2222556937264217</v>
      </c>
      <c r="K264" s="10">
        <f t="shared" si="85"/>
        <v>3.8386877183177304</v>
      </c>
      <c r="L264" s="10">
        <f t="shared" si="86"/>
        <v>0.789441944949001</v>
      </c>
      <c r="M264" s="10">
        <f t="shared" si="87"/>
        <v>2.2468637697359228</v>
      </c>
      <c r="N264" s="10">
        <f t="shared" si="88"/>
        <v>2.8085901914209863</v>
      </c>
      <c r="O264" s="10" t="str">
        <f t="shared" si="89"/>
        <v>.</v>
      </c>
      <c r="P264" s="10" t="str">
        <f t="shared" si="90"/>
        <v>.</v>
      </c>
      <c r="Q264" s="10">
        <f t="shared" si="91"/>
        <v>0.47916534860975268</v>
      </c>
      <c r="R264" s="10"/>
      <c r="S264" s="10"/>
      <c r="T264" s="10">
        <v>1.0004200000000001</v>
      </c>
      <c r="U264" s="10">
        <v>0.147503</v>
      </c>
      <c r="V264" s="10" t="s">
        <v>41</v>
      </c>
      <c r="W264" s="10">
        <v>39.56823</v>
      </c>
      <c r="X264" s="10">
        <v>6.927543</v>
      </c>
      <c r="Y264" s="10">
        <v>57.654209999999999</v>
      </c>
      <c r="Z264" s="10">
        <v>68.683719999999994</v>
      </c>
      <c r="AA264" s="10">
        <v>14.12509</v>
      </c>
      <c r="AB264" s="10">
        <v>40.202010000000001</v>
      </c>
      <c r="AC264" s="10">
        <v>50.252699999999997</v>
      </c>
      <c r="AD264" s="10" t="s">
        <v>41</v>
      </c>
      <c r="AE264" s="10" t="s">
        <v>41</v>
      </c>
      <c r="AF264" s="10">
        <v>8.5734659999999998</v>
      </c>
    </row>
    <row r="265" spans="1:32">
      <c r="A265" s="1">
        <v>2005</v>
      </c>
      <c r="B265" s="1" t="s">
        <v>81</v>
      </c>
      <c r="C265" s="1" t="s">
        <v>85</v>
      </c>
      <c r="D265" s="10">
        <v>1604.09</v>
      </c>
      <c r="E265" s="10">
        <f t="shared" si="79"/>
        <v>0.44662207232761258</v>
      </c>
      <c r="F265" s="10">
        <f t="shared" si="80"/>
        <v>7.1253919667849065E-3</v>
      </c>
      <c r="G265" s="10" t="str">
        <f t="shared" si="81"/>
        <v>.</v>
      </c>
      <c r="H265" s="10">
        <f t="shared" si="82"/>
        <v>2.3162098136638218</v>
      </c>
      <c r="I265" s="10">
        <f t="shared" si="83"/>
        <v>0.53289989963156692</v>
      </c>
      <c r="J265" s="10">
        <f t="shared" si="84"/>
        <v>3.1520432145328505</v>
      </c>
      <c r="K265" s="10">
        <f t="shared" si="85"/>
        <v>4.8793552730831813</v>
      </c>
      <c r="L265" s="10">
        <f t="shared" si="86"/>
        <v>0.9100144006882408</v>
      </c>
      <c r="M265" s="10">
        <f t="shared" si="87"/>
        <v>2.1695484667319165</v>
      </c>
      <c r="N265" s="10">
        <f t="shared" si="88"/>
        <v>3.1348428080718662</v>
      </c>
      <c r="O265" s="10" t="str">
        <f t="shared" si="89"/>
        <v>.</v>
      </c>
      <c r="P265" s="10" t="str">
        <f t="shared" si="90"/>
        <v>.</v>
      </c>
      <c r="Q265" s="10">
        <f t="shared" si="91"/>
        <v>1.1608824941243947</v>
      </c>
      <c r="R265" s="10"/>
      <c r="S265" s="10"/>
      <c r="T265" s="10">
        <v>7.1642200000000003</v>
      </c>
      <c r="U265" s="10">
        <v>0.1142977</v>
      </c>
      <c r="V265" s="10" t="s">
        <v>41</v>
      </c>
      <c r="W265" s="10">
        <v>37.154089999999997</v>
      </c>
      <c r="X265" s="10">
        <v>8.5481940000000005</v>
      </c>
      <c r="Y265" s="10">
        <v>50.561610000000002</v>
      </c>
      <c r="Z265" s="10">
        <v>78.26925</v>
      </c>
      <c r="AA265" s="10">
        <v>14.59745</v>
      </c>
      <c r="AB265" s="10">
        <v>34.80151</v>
      </c>
      <c r="AC265" s="10">
        <v>50.285699999999999</v>
      </c>
      <c r="AD265" s="10" t="s">
        <v>41</v>
      </c>
      <c r="AE265" s="10" t="s">
        <v>41</v>
      </c>
      <c r="AF265" s="10">
        <v>18.621600000000001</v>
      </c>
    </row>
    <row r="266" spans="1:32">
      <c r="A266" s="1">
        <v>2006</v>
      </c>
      <c r="B266" s="1" t="s">
        <v>81</v>
      </c>
      <c r="C266" s="1" t="s">
        <v>85</v>
      </c>
      <c r="D266" s="10">
        <v>1157.99</v>
      </c>
      <c r="E266" s="10">
        <f t="shared" si="79"/>
        <v>1.149690411834299</v>
      </c>
      <c r="F266" s="10">
        <f t="shared" si="80"/>
        <v>1.3464477240736104E-2</v>
      </c>
      <c r="G266" s="10" t="str">
        <f t="shared" si="81"/>
        <v>.</v>
      </c>
      <c r="H266" s="10">
        <f t="shared" si="82"/>
        <v>2.2825283465314898</v>
      </c>
      <c r="I266" s="10">
        <f t="shared" si="83"/>
        <v>0.51392334994257294</v>
      </c>
      <c r="J266" s="10">
        <f t="shared" si="84"/>
        <v>3.3847433915664209</v>
      </c>
      <c r="K266" s="10">
        <f t="shared" si="85"/>
        <v>5.9259656819143514</v>
      </c>
      <c r="L266" s="10">
        <f t="shared" si="86"/>
        <v>1.0215649530652251</v>
      </c>
      <c r="M266" s="10">
        <f t="shared" si="87"/>
        <v>2.0605756526394874</v>
      </c>
      <c r="N266" s="10">
        <f t="shared" si="88"/>
        <v>2.3890620817105499</v>
      </c>
      <c r="O266" s="10" t="str">
        <f t="shared" si="89"/>
        <v>.</v>
      </c>
      <c r="P266" s="10" t="str">
        <f t="shared" si="90"/>
        <v>.</v>
      </c>
      <c r="Q266" s="10">
        <f t="shared" si="91"/>
        <v>0.94777243326799021</v>
      </c>
      <c r="R266" s="10"/>
      <c r="S266" s="10"/>
      <c r="T266" s="10">
        <v>13.3133</v>
      </c>
      <c r="U266" s="10">
        <v>0.15591730000000001</v>
      </c>
      <c r="V266" s="10" t="s">
        <v>41</v>
      </c>
      <c r="W266" s="10">
        <v>26.431450000000002</v>
      </c>
      <c r="X266" s="10">
        <v>5.9511810000000001</v>
      </c>
      <c r="Y266" s="10">
        <v>39.194989999999997</v>
      </c>
      <c r="Z266" s="10">
        <v>68.62209</v>
      </c>
      <c r="AA266" s="10">
        <v>11.82962</v>
      </c>
      <c r="AB266" s="10">
        <v>23.861260000000001</v>
      </c>
      <c r="AC266" s="10">
        <v>27.665099999999999</v>
      </c>
      <c r="AD266" s="10" t="s">
        <v>41</v>
      </c>
      <c r="AE266" s="10" t="s">
        <v>41</v>
      </c>
      <c r="AF266" s="10">
        <v>10.975110000000001</v>
      </c>
    </row>
    <row r="267" spans="1:32">
      <c r="A267" s="1">
        <v>2007</v>
      </c>
      <c r="B267" s="1" t="s">
        <v>81</v>
      </c>
      <c r="C267" s="1" t="s">
        <v>85</v>
      </c>
      <c r="D267" s="17">
        <v>1290.8599999999999</v>
      </c>
      <c r="E267" s="17">
        <f>IF(T267=".",".",(100*T267/$D267))</f>
        <v>1.8275103419425811</v>
      </c>
      <c r="F267" s="10">
        <f t="shared" si="80"/>
        <v>2.090452876376989E-2</v>
      </c>
      <c r="G267" s="10" t="str">
        <f t="shared" si="81"/>
        <v>.</v>
      </c>
      <c r="H267" s="10">
        <f t="shared" si="82"/>
        <v>2.0343708845265951</v>
      </c>
      <c r="I267" s="10">
        <f t="shared" si="83"/>
        <v>0.51076925460545686</v>
      </c>
      <c r="J267" s="10">
        <f t="shared" si="84"/>
        <v>3.5124568117379114</v>
      </c>
      <c r="K267" s="10">
        <f t="shared" si="85"/>
        <v>6.0591318965650807</v>
      </c>
      <c r="L267" s="10">
        <f t="shared" si="86"/>
        <v>1.0842329919588491</v>
      </c>
      <c r="M267" s="10">
        <f t="shared" si="87"/>
        <v>1.6845188478998498</v>
      </c>
      <c r="N267" s="10" t="str">
        <f t="shared" si="88"/>
        <v>.</v>
      </c>
      <c r="O267" s="10" t="str">
        <f t="shared" si="89"/>
        <v>.</v>
      </c>
      <c r="P267" s="10" t="str">
        <f t="shared" si="90"/>
        <v>.</v>
      </c>
      <c r="Q267" s="10">
        <f t="shared" si="91"/>
        <v>1.0049153277659855</v>
      </c>
      <c r="R267" s="10"/>
      <c r="S267" s="10"/>
      <c r="T267" s="17">
        <v>23.590599999999998</v>
      </c>
      <c r="U267" s="10">
        <v>0.26984819999999998</v>
      </c>
      <c r="V267" s="10" t="s">
        <v>41</v>
      </c>
      <c r="W267" s="10">
        <v>26.26088</v>
      </c>
      <c r="X267" s="10">
        <v>6.5933159999999997</v>
      </c>
      <c r="Y267" s="10">
        <v>45.340899999999998</v>
      </c>
      <c r="Z267" s="10">
        <v>78.214910000000003</v>
      </c>
      <c r="AA267" s="10">
        <v>13.99593</v>
      </c>
      <c r="AB267" s="10">
        <v>21.744779999999999</v>
      </c>
      <c r="AC267" s="10" t="s">
        <v>41</v>
      </c>
      <c r="AD267" s="10" t="s">
        <v>41</v>
      </c>
      <c r="AE267" s="10" t="s">
        <v>41</v>
      </c>
      <c r="AF267" s="10">
        <v>12.972049999999999</v>
      </c>
    </row>
    <row r="268" spans="1:32">
      <c r="A268" s="1">
        <v>2008</v>
      </c>
      <c r="B268" s="1" t="s">
        <v>81</v>
      </c>
      <c r="C268" s="1" t="s">
        <v>85</v>
      </c>
      <c r="D268" s="10">
        <v>986.84500000000003</v>
      </c>
      <c r="E268" s="10">
        <f t="shared" si="79"/>
        <v>1.8037280423977422</v>
      </c>
      <c r="F268" s="10">
        <f t="shared" si="80"/>
        <v>2.0070649392761781E-2</v>
      </c>
      <c r="G268" s="10" t="str">
        <f t="shared" si="81"/>
        <v>.</v>
      </c>
      <c r="H268" s="10">
        <f t="shared" si="82"/>
        <v>1.921966468898358</v>
      </c>
      <c r="I268" s="10">
        <f t="shared" si="83"/>
        <v>0.41956203861801999</v>
      </c>
      <c r="J268" s="10">
        <f t="shared" si="84"/>
        <v>3.6332716890697117</v>
      </c>
      <c r="K268" s="10">
        <f t="shared" si="85"/>
        <v>5.3675977483799384</v>
      </c>
      <c r="L268" s="10">
        <f t="shared" si="86"/>
        <v>1.0106607420618234</v>
      </c>
      <c r="M268" s="10">
        <f t="shared" si="87"/>
        <v>2.0307515364621596</v>
      </c>
      <c r="N268" s="10" t="str">
        <f t="shared" si="88"/>
        <v>.</v>
      </c>
      <c r="O268" s="10" t="str">
        <f t="shared" si="89"/>
        <v>.</v>
      </c>
      <c r="P268" s="10" t="str">
        <f t="shared" si="90"/>
        <v>.</v>
      </c>
      <c r="Q268" s="10">
        <f t="shared" si="91"/>
        <v>0.59364317598001715</v>
      </c>
      <c r="R268" s="10"/>
      <c r="S268" s="10"/>
      <c r="T268" s="10">
        <v>17.8</v>
      </c>
      <c r="U268" s="10">
        <v>0.1980662</v>
      </c>
      <c r="V268" s="10" t="s">
        <v>41</v>
      </c>
      <c r="W268" s="10">
        <v>18.966830000000002</v>
      </c>
      <c r="X268" s="10">
        <v>4.1404269999999999</v>
      </c>
      <c r="Y268" s="10">
        <v>35.854759999999999</v>
      </c>
      <c r="Z268" s="10">
        <v>52.96987</v>
      </c>
      <c r="AA268" s="10">
        <v>9.9736550000000008</v>
      </c>
      <c r="AB268" s="10">
        <v>20.040369999999999</v>
      </c>
      <c r="AC268" s="10" t="s">
        <v>41</v>
      </c>
      <c r="AD268" s="10" t="s">
        <v>41</v>
      </c>
      <c r="AE268" s="10" t="s">
        <v>41</v>
      </c>
      <c r="AF268" s="10">
        <v>5.8583379999999998</v>
      </c>
    </row>
    <row r="269" spans="1:32">
      <c r="A269" s="1">
        <v>2009</v>
      </c>
      <c r="B269" s="1" t="s">
        <v>81</v>
      </c>
      <c r="C269" s="1" t="s">
        <v>85</v>
      </c>
      <c r="D269" s="10">
        <v>1729.67</v>
      </c>
      <c r="E269" s="10">
        <f t="shared" si="79"/>
        <v>1.8164505368075992</v>
      </c>
      <c r="F269" s="10">
        <f t="shared" si="80"/>
        <v>3.3581931813582933E-2</v>
      </c>
      <c r="G269" s="10" t="str">
        <f t="shared" si="81"/>
        <v>.</v>
      </c>
      <c r="H269" s="10">
        <f t="shared" si="82"/>
        <v>1.9074910242994327</v>
      </c>
      <c r="I269" s="10">
        <f t="shared" si="83"/>
        <v>0.43744841501558096</v>
      </c>
      <c r="J269" s="10">
        <f t="shared" si="84"/>
        <v>3.4709777009487355</v>
      </c>
      <c r="K269" s="10">
        <f t="shared" si="85"/>
        <v>7.026739204588158</v>
      </c>
      <c r="L269" s="10">
        <f t="shared" si="86"/>
        <v>1.1395728665005462</v>
      </c>
      <c r="M269" s="10">
        <f t="shared" si="87"/>
        <v>2.1481444437378228</v>
      </c>
      <c r="N269" s="10" t="str">
        <f t="shared" si="88"/>
        <v>.</v>
      </c>
      <c r="O269" s="10" t="str">
        <f t="shared" si="89"/>
        <v>.</v>
      </c>
      <c r="P269" s="10" t="str">
        <f t="shared" si="90"/>
        <v>.</v>
      </c>
      <c r="Q269" s="10">
        <f t="shared" si="91"/>
        <v>0.78787861268334414</v>
      </c>
      <c r="R269" s="10"/>
      <c r="S269" s="10"/>
      <c r="T269" s="10">
        <v>31.418600000000001</v>
      </c>
      <c r="U269" s="10">
        <v>0.58085659999999995</v>
      </c>
      <c r="V269" s="10" t="s">
        <v>41</v>
      </c>
      <c r="W269" s="10">
        <v>32.993299999999998</v>
      </c>
      <c r="X269" s="10">
        <v>7.566414</v>
      </c>
      <c r="Y269" s="10">
        <v>60.036459999999998</v>
      </c>
      <c r="Z269" s="10">
        <v>121.5394</v>
      </c>
      <c r="AA269" s="10">
        <v>19.710850000000001</v>
      </c>
      <c r="AB269" s="10">
        <v>37.155810000000002</v>
      </c>
      <c r="AC269" s="10" t="s">
        <v>41</v>
      </c>
      <c r="AD269" s="10" t="s">
        <v>41</v>
      </c>
      <c r="AE269" s="10" t="s">
        <v>41</v>
      </c>
      <c r="AF269" s="10">
        <v>13.627700000000001</v>
      </c>
    </row>
    <row r="270" spans="1:32">
      <c r="A270" s="1">
        <v>2003</v>
      </c>
      <c r="B270" s="1" t="s">
        <v>81</v>
      </c>
      <c r="C270" s="1" t="s">
        <v>86</v>
      </c>
      <c r="D270" s="10">
        <v>2547.8200000000002</v>
      </c>
      <c r="E270" s="10">
        <f t="shared" si="79"/>
        <v>0.15036894286095562</v>
      </c>
      <c r="F270" s="10" t="str">
        <f t="shared" si="80"/>
        <v>.</v>
      </c>
      <c r="G270" s="10" t="str">
        <f t="shared" si="81"/>
        <v>.</v>
      </c>
      <c r="H270" s="10">
        <f t="shared" si="82"/>
        <v>1.7276514824438145</v>
      </c>
      <c r="I270" s="10">
        <f t="shared" si="83"/>
        <v>0.3500979661043559</v>
      </c>
      <c r="J270" s="10">
        <f t="shared" si="84"/>
        <v>2.4594932138063128</v>
      </c>
      <c r="K270" s="10">
        <f t="shared" si="85"/>
        <v>3.4302701917717888</v>
      </c>
      <c r="L270" s="10">
        <f t="shared" si="86"/>
        <v>0.45131210211082418</v>
      </c>
      <c r="M270" s="10">
        <f t="shared" si="87"/>
        <v>2.9653240809790331</v>
      </c>
      <c r="N270" s="10">
        <f t="shared" si="88"/>
        <v>4.5035756058120269</v>
      </c>
      <c r="O270" s="10" t="str">
        <f t="shared" si="89"/>
        <v>.</v>
      </c>
      <c r="P270" s="10" t="str">
        <f t="shared" si="90"/>
        <v>.</v>
      </c>
      <c r="Q270" s="10">
        <f t="shared" si="91"/>
        <v>0.54011743372765741</v>
      </c>
      <c r="R270" s="10"/>
      <c r="S270" s="10"/>
      <c r="T270" s="10">
        <v>3.8311299999999999</v>
      </c>
      <c r="U270" s="10" t="s">
        <v>41</v>
      </c>
      <c r="V270" s="10" t="s">
        <v>41</v>
      </c>
      <c r="W270" s="10">
        <v>44.017449999999997</v>
      </c>
      <c r="X270" s="10">
        <v>8.9198660000000007</v>
      </c>
      <c r="Y270" s="10">
        <v>62.663460000000001</v>
      </c>
      <c r="Z270" s="10">
        <v>87.397109999999998</v>
      </c>
      <c r="AA270" s="10">
        <v>11.498620000000001</v>
      </c>
      <c r="AB270" s="10">
        <v>75.551119999999997</v>
      </c>
      <c r="AC270" s="10">
        <v>114.74299999999999</v>
      </c>
      <c r="AD270" s="10" t="s">
        <v>41</v>
      </c>
      <c r="AE270" s="10" t="s">
        <v>41</v>
      </c>
      <c r="AF270" s="10">
        <v>13.76122</v>
      </c>
    </row>
    <row r="271" spans="1:32">
      <c r="A271" s="1">
        <v>2004</v>
      </c>
      <c r="B271" s="1" t="s">
        <v>81</v>
      </c>
      <c r="C271" s="1" t="s">
        <v>86</v>
      </c>
      <c r="D271" s="10">
        <v>2148.3200000000002</v>
      </c>
      <c r="E271" s="10">
        <f t="shared" si="79"/>
        <v>0.16398581216950919</v>
      </c>
      <c r="F271" s="10">
        <f t="shared" si="80"/>
        <v>1.1453465964102181E-2</v>
      </c>
      <c r="G271" s="10" t="str">
        <f t="shared" si="81"/>
        <v>.</v>
      </c>
      <c r="H271" s="10">
        <f t="shared" si="82"/>
        <v>2.0841741453787144</v>
      </c>
      <c r="I271" s="10">
        <f t="shared" si="83"/>
        <v>0.37767888396514487</v>
      </c>
      <c r="J271" s="10">
        <f t="shared" si="84"/>
        <v>2.7649912489759441</v>
      </c>
      <c r="K271" s="10">
        <f t="shared" si="85"/>
        <v>4.0069161018842623</v>
      </c>
      <c r="L271" s="10">
        <f t="shared" si="86"/>
        <v>0.51676333134728525</v>
      </c>
      <c r="M271" s="10">
        <f t="shared" si="87"/>
        <v>3.2710643665748118</v>
      </c>
      <c r="N271" s="10">
        <f t="shared" si="88"/>
        <v>4.6069719594846203</v>
      </c>
      <c r="O271" s="10" t="str">
        <f t="shared" si="89"/>
        <v>.</v>
      </c>
      <c r="P271" s="10" t="str">
        <f t="shared" si="90"/>
        <v>.</v>
      </c>
      <c r="Q271" s="10">
        <f t="shared" si="91"/>
        <v>0.44677622514336784</v>
      </c>
      <c r="R271" s="10"/>
      <c r="S271" s="10"/>
      <c r="T271" s="10">
        <v>3.5229400000000002</v>
      </c>
      <c r="U271" s="10">
        <v>0.2460571</v>
      </c>
      <c r="V271" s="10" t="s">
        <v>41</v>
      </c>
      <c r="W271" s="10">
        <v>44.774729999999998</v>
      </c>
      <c r="X271" s="10">
        <v>8.1137510000000006</v>
      </c>
      <c r="Y271" s="10">
        <v>59.400860000000002</v>
      </c>
      <c r="Z271" s="10">
        <v>86.081379999999996</v>
      </c>
      <c r="AA271" s="10">
        <v>11.10173</v>
      </c>
      <c r="AB271" s="10">
        <v>70.272930000000002</v>
      </c>
      <c r="AC271" s="10">
        <v>98.972499999999997</v>
      </c>
      <c r="AD271" s="10" t="s">
        <v>41</v>
      </c>
      <c r="AE271" s="10" t="s">
        <v>41</v>
      </c>
      <c r="AF271" s="10">
        <v>9.5981830000000006</v>
      </c>
    </row>
    <row r="272" spans="1:32">
      <c r="A272" s="1">
        <v>2005</v>
      </c>
      <c r="B272" s="1" t="s">
        <v>81</v>
      </c>
      <c r="C272" s="1" t="s">
        <v>86</v>
      </c>
      <c r="D272" s="10">
        <v>2152.98</v>
      </c>
      <c r="E272" s="10">
        <f t="shared" si="79"/>
        <v>0.210896060344267</v>
      </c>
      <c r="F272" s="10">
        <f t="shared" si="80"/>
        <v>1.3806254586665923E-2</v>
      </c>
      <c r="G272" s="10" t="str">
        <f t="shared" si="81"/>
        <v>.</v>
      </c>
      <c r="H272" s="10">
        <f t="shared" si="82"/>
        <v>2.0252645170879435</v>
      </c>
      <c r="I272" s="10">
        <f t="shared" si="83"/>
        <v>0.38801804940129497</v>
      </c>
      <c r="J272" s="10">
        <f t="shared" si="84"/>
        <v>2.7424969112578839</v>
      </c>
      <c r="K272" s="10">
        <f t="shared" si="85"/>
        <v>5.0563637377030908</v>
      </c>
      <c r="L272" s="10">
        <f t="shared" si="86"/>
        <v>0.58130823323950986</v>
      </c>
      <c r="M272" s="10">
        <f t="shared" si="87"/>
        <v>3.674262185436</v>
      </c>
      <c r="N272" s="10">
        <f t="shared" si="88"/>
        <v>4.6331178180939911</v>
      </c>
      <c r="O272" s="10" t="str">
        <f t="shared" si="89"/>
        <v>.</v>
      </c>
      <c r="P272" s="10" t="str">
        <f t="shared" si="90"/>
        <v>.</v>
      </c>
      <c r="Q272" s="10">
        <f t="shared" si="91"/>
        <v>0.42564269059628979</v>
      </c>
      <c r="R272" s="10"/>
      <c r="S272" s="10"/>
      <c r="T272" s="10">
        <v>4.5405499999999996</v>
      </c>
      <c r="U272" s="10">
        <v>0.29724590000000001</v>
      </c>
      <c r="V272" s="10" t="s">
        <v>41</v>
      </c>
      <c r="W272" s="10">
        <v>43.603540000000002</v>
      </c>
      <c r="X272" s="10">
        <v>8.3539510000000003</v>
      </c>
      <c r="Y272" s="10">
        <v>59.045409999999997</v>
      </c>
      <c r="Z272" s="10">
        <v>108.8625</v>
      </c>
      <c r="AA272" s="10">
        <v>12.51545</v>
      </c>
      <c r="AB272" s="10">
        <v>79.106129999999993</v>
      </c>
      <c r="AC272" s="10">
        <v>99.750100000000003</v>
      </c>
      <c r="AD272" s="10" t="s">
        <v>41</v>
      </c>
      <c r="AE272" s="10" t="s">
        <v>41</v>
      </c>
      <c r="AF272" s="10">
        <v>9.164002</v>
      </c>
    </row>
    <row r="273" spans="1:32">
      <c r="A273" s="1">
        <v>2006</v>
      </c>
      <c r="B273" s="1" t="s">
        <v>81</v>
      </c>
      <c r="C273" s="1" t="s">
        <v>86</v>
      </c>
      <c r="D273" s="10">
        <v>1413.03</v>
      </c>
      <c r="E273" s="10">
        <f t="shared" si="79"/>
        <v>0.26114873711103087</v>
      </c>
      <c r="F273" s="10">
        <f t="shared" si="80"/>
        <v>1.5153259308011863E-2</v>
      </c>
      <c r="G273" s="10" t="str">
        <f t="shared" si="81"/>
        <v>.</v>
      </c>
      <c r="H273" s="10">
        <f t="shared" si="82"/>
        <v>1.8900702745164648</v>
      </c>
      <c r="I273" s="10">
        <f t="shared" si="83"/>
        <v>0.39619484370466301</v>
      </c>
      <c r="J273" s="10">
        <f t="shared" si="84"/>
        <v>2.6664593108426571</v>
      </c>
      <c r="K273" s="10">
        <f t="shared" si="85"/>
        <v>5.7681606193782162</v>
      </c>
      <c r="L273" s="10">
        <f t="shared" si="86"/>
        <v>0.59615054174362891</v>
      </c>
      <c r="M273" s="10">
        <f t="shared" si="87"/>
        <v>3.5622442552528963</v>
      </c>
      <c r="N273" s="10">
        <f t="shared" si="88"/>
        <v>2.4970665874043725</v>
      </c>
      <c r="O273" s="10" t="str">
        <f t="shared" si="89"/>
        <v>.</v>
      </c>
      <c r="P273" s="10" t="str">
        <f t="shared" si="90"/>
        <v>.</v>
      </c>
      <c r="Q273" s="10">
        <f t="shared" si="91"/>
        <v>0.93012957969752941</v>
      </c>
      <c r="R273" s="10"/>
      <c r="S273" s="10"/>
      <c r="T273" s="10">
        <v>3.6901099999999998</v>
      </c>
      <c r="U273" s="10">
        <v>0.21412010000000001</v>
      </c>
      <c r="V273" s="10" t="s">
        <v>41</v>
      </c>
      <c r="W273" s="10">
        <v>26.707260000000002</v>
      </c>
      <c r="X273" s="10">
        <v>5.5983520000000002</v>
      </c>
      <c r="Y273" s="10">
        <v>37.677869999999999</v>
      </c>
      <c r="Z273" s="10">
        <v>81.505840000000006</v>
      </c>
      <c r="AA273" s="10">
        <v>8.4237859999999998</v>
      </c>
      <c r="AB273" s="10">
        <v>50.33558</v>
      </c>
      <c r="AC273" s="10">
        <v>35.284300000000002</v>
      </c>
      <c r="AD273" s="10" t="s">
        <v>41</v>
      </c>
      <c r="AE273" s="10" t="s">
        <v>41</v>
      </c>
      <c r="AF273" s="10">
        <v>13.14301</v>
      </c>
    </row>
    <row r="274" spans="1:32">
      <c r="A274" s="1">
        <v>2007</v>
      </c>
      <c r="B274" s="1" t="s">
        <v>81</v>
      </c>
      <c r="C274" s="1" t="s">
        <v>86</v>
      </c>
      <c r="D274" s="10">
        <v>1511.7</v>
      </c>
      <c r="E274" s="10">
        <f t="shared" si="79"/>
        <v>0.25216180459085796</v>
      </c>
      <c r="F274" s="10">
        <f t="shared" si="80"/>
        <v>2.3525309254481708E-2</v>
      </c>
      <c r="G274" s="10" t="str">
        <f t="shared" si="81"/>
        <v>.</v>
      </c>
      <c r="H274" s="10">
        <f t="shared" si="82"/>
        <v>1.8534755573195738</v>
      </c>
      <c r="I274" s="10">
        <f t="shared" si="83"/>
        <v>0.38989164516769198</v>
      </c>
      <c r="J274" s="10">
        <f t="shared" si="84"/>
        <v>2.8167956605146522</v>
      </c>
      <c r="K274" s="10">
        <f t="shared" si="85"/>
        <v>5.8476410663491434</v>
      </c>
      <c r="L274" s="10">
        <f t="shared" si="86"/>
        <v>0.6445529536283654</v>
      </c>
      <c r="M274" s="10">
        <f t="shared" si="87"/>
        <v>3.5495468677647675</v>
      </c>
      <c r="N274" s="10" t="str">
        <f t="shared" si="88"/>
        <v>.</v>
      </c>
      <c r="O274" s="10" t="str">
        <f t="shared" si="89"/>
        <v>.</v>
      </c>
      <c r="P274" s="10" t="str">
        <f t="shared" si="90"/>
        <v>.</v>
      </c>
      <c r="Q274" s="10">
        <f t="shared" si="91"/>
        <v>0.49249765165045972</v>
      </c>
      <c r="R274" s="10"/>
      <c r="S274" s="10"/>
      <c r="T274" s="10">
        <v>3.8119299999999998</v>
      </c>
      <c r="U274" s="10">
        <v>0.35563210000000001</v>
      </c>
      <c r="V274" s="10" t="s">
        <v>41</v>
      </c>
      <c r="W274" s="10">
        <v>28.018989999999999</v>
      </c>
      <c r="X274" s="10">
        <v>5.8939919999999999</v>
      </c>
      <c r="Y274" s="10">
        <v>42.581499999999998</v>
      </c>
      <c r="Z274" s="10">
        <v>88.398790000000005</v>
      </c>
      <c r="AA274" s="10">
        <v>9.7437070000000006</v>
      </c>
      <c r="AB274" s="10">
        <v>53.658499999999997</v>
      </c>
      <c r="AC274" s="10" t="s">
        <v>41</v>
      </c>
      <c r="AD274" s="10" t="s">
        <v>41</v>
      </c>
      <c r="AE274" s="10" t="s">
        <v>41</v>
      </c>
      <c r="AF274" s="10">
        <v>7.445087</v>
      </c>
    </row>
    <row r="275" spans="1:32">
      <c r="A275" s="1">
        <v>2008</v>
      </c>
      <c r="B275" s="1" t="s">
        <v>81</v>
      </c>
      <c r="C275" s="1" t="s">
        <v>86</v>
      </c>
      <c r="D275" s="10">
        <v>1218.18</v>
      </c>
      <c r="E275" s="10">
        <f t="shared" si="79"/>
        <v>0.26414897634175571</v>
      </c>
      <c r="F275" s="10">
        <f t="shared" si="80"/>
        <v>2.4302484033558256E-2</v>
      </c>
      <c r="G275" s="10" t="str">
        <f t="shared" si="81"/>
        <v>.</v>
      </c>
      <c r="H275" s="10">
        <f t="shared" si="82"/>
        <v>1.9743116780771313</v>
      </c>
      <c r="I275" s="10">
        <f t="shared" si="83"/>
        <v>0.38140012149271862</v>
      </c>
      <c r="J275" s="10">
        <f t="shared" si="84"/>
        <v>3.0854496051486642</v>
      </c>
      <c r="K275" s="10">
        <f t="shared" si="85"/>
        <v>5.1505442545436635</v>
      </c>
      <c r="L275" s="10">
        <f t="shared" si="86"/>
        <v>0.61005754486200725</v>
      </c>
      <c r="M275" s="10">
        <f t="shared" si="87"/>
        <v>4.4157004711947323</v>
      </c>
      <c r="N275" s="10" t="str">
        <f t="shared" si="88"/>
        <v>.</v>
      </c>
      <c r="O275" s="10" t="str">
        <f t="shared" si="89"/>
        <v>.</v>
      </c>
      <c r="P275" s="10" t="str">
        <f t="shared" si="90"/>
        <v>.</v>
      </c>
      <c r="Q275" s="10">
        <f t="shared" si="91"/>
        <v>0.42629783775796676</v>
      </c>
      <c r="R275" s="10"/>
      <c r="S275" s="10"/>
      <c r="T275" s="10">
        <v>3.2178100000000001</v>
      </c>
      <c r="U275" s="10">
        <v>0.29604799999999998</v>
      </c>
      <c r="V275" s="10" t="s">
        <v>41</v>
      </c>
      <c r="W275" s="10">
        <v>24.05067</v>
      </c>
      <c r="X275" s="10">
        <v>4.6461399999999999</v>
      </c>
      <c r="Y275" s="10">
        <v>37.586329999999997</v>
      </c>
      <c r="Z275" s="10">
        <v>62.742899999999999</v>
      </c>
      <c r="AA275" s="10">
        <v>7.4315990000000003</v>
      </c>
      <c r="AB275" s="10">
        <v>53.791179999999997</v>
      </c>
      <c r="AC275" s="10" t="s">
        <v>41</v>
      </c>
      <c r="AD275" s="10" t="s">
        <v>41</v>
      </c>
      <c r="AE275" s="10" t="s">
        <v>41</v>
      </c>
      <c r="AF275" s="10">
        <v>5.1930750000000003</v>
      </c>
    </row>
    <row r="276" spans="1:32">
      <c r="A276" s="1">
        <v>2009</v>
      </c>
      <c r="B276" s="1" t="s">
        <v>81</v>
      </c>
      <c r="C276" s="1" t="s">
        <v>86</v>
      </c>
      <c r="D276" s="10">
        <v>2140.69</v>
      </c>
      <c r="E276" s="10">
        <f t="shared" si="79"/>
        <v>0.28055299926659161</v>
      </c>
      <c r="F276" s="10">
        <f t="shared" si="80"/>
        <v>3.3884387744138572E-2</v>
      </c>
      <c r="G276" s="10" t="str">
        <f t="shared" si="81"/>
        <v>.</v>
      </c>
      <c r="H276" s="10">
        <f t="shared" si="82"/>
        <v>2.0870172701325274</v>
      </c>
      <c r="I276" s="10">
        <f t="shared" si="83"/>
        <v>0.38689880365676488</v>
      </c>
      <c r="J276" s="10">
        <f t="shared" si="84"/>
        <v>2.810100014481312</v>
      </c>
      <c r="K276" s="10">
        <f t="shared" si="85"/>
        <v>7.0551410993651569</v>
      </c>
      <c r="L276" s="10">
        <f t="shared" si="86"/>
        <v>0.69344510414866234</v>
      </c>
      <c r="M276" s="10">
        <f t="shared" si="87"/>
        <v>4.0081782042238716</v>
      </c>
      <c r="N276" s="10" t="str">
        <f t="shared" si="88"/>
        <v>.</v>
      </c>
      <c r="O276" s="10" t="str">
        <f t="shared" si="89"/>
        <v>.</v>
      </c>
      <c r="P276" s="10" t="str">
        <f t="shared" si="90"/>
        <v>.</v>
      </c>
      <c r="Q276" s="10">
        <f t="shared" si="91"/>
        <v>0.44817245841294157</v>
      </c>
      <c r="R276" s="10"/>
      <c r="S276" s="10"/>
      <c r="T276" s="10">
        <v>6.0057700000000001</v>
      </c>
      <c r="U276" s="10">
        <v>0.72535970000000005</v>
      </c>
      <c r="V276" s="10" t="s">
        <v>41</v>
      </c>
      <c r="W276" s="10">
        <v>44.676569999999998</v>
      </c>
      <c r="X276" s="10">
        <v>8.2823039999999999</v>
      </c>
      <c r="Y276" s="10">
        <v>60.155529999999999</v>
      </c>
      <c r="Z276" s="10">
        <v>151.02869999999999</v>
      </c>
      <c r="AA276" s="10">
        <v>14.84451</v>
      </c>
      <c r="AB276" s="10">
        <v>85.802670000000006</v>
      </c>
      <c r="AC276" s="10" t="s">
        <v>41</v>
      </c>
      <c r="AD276" s="10" t="s">
        <v>41</v>
      </c>
      <c r="AE276" s="10" t="s">
        <v>41</v>
      </c>
      <c r="AF276" s="10">
        <v>9.5939829999999997</v>
      </c>
    </row>
  </sheetData>
  <autoFilter ref="A1:AF276"/>
  <phoneticPr fontId="1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Q50"/>
  <sheetViews>
    <sheetView zoomScale="90" zoomScaleNormal="90" workbookViewId="0">
      <selection activeCell="A47" sqref="A47:L47"/>
    </sheetView>
  </sheetViews>
  <sheetFormatPr defaultColWidth="8.85546875" defaultRowHeight="12.75"/>
  <cols>
    <col min="1" max="1" width="10.140625" bestFit="1" customWidth="1"/>
    <col min="2" max="2" width="6.140625" bestFit="1" customWidth="1"/>
    <col min="3" max="3" width="10.28515625" bestFit="1" customWidth="1"/>
    <col min="4" max="4" width="10.28515625" customWidth="1"/>
    <col min="5" max="5" width="8.28515625" bestFit="1" customWidth="1"/>
    <col min="6" max="12" width="7.28515625" bestFit="1" customWidth="1"/>
    <col min="13" max="13" width="7.28515625" customWidth="1"/>
    <col min="14" max="14" width="7.28515625" bestFit="1" customWidth="1"/>
    <col min="16" max="16" width="5.140625" bestFit="1" customWidth="1"/>
    <col min="17" max="17" width="10" bestFit="1" customWidth="1"/>
    <col min="18" max="18" width="10" customWidth="1"/>
    <col min="19" max="19" width="7" bestFit="1" customWidth="1"/>
    <col min="20" max="20" width="6.85546875" bestFit="1" customWidth="1"/>
    <col min="21" max="21" width="4.7109375" bestFit="1" customWidth="1"/>
    <col min="22" max="22" width="8" bestFit="1" customWidth="1"/>
    <col min="23" max="26" width="4.7109375" bestFit="1" customWidth="1"/>
    <col min="27" max="27" width="7.85546875" customWidth="1"/>
    <col min="28" max="28" width="5.140625" bestFit="1" customWidth="1"/>
    <col min="29" max="29" width="7" bestFit="1" customWidth="1"/>
    <col min="31" max="31" width="4.85546875" bestFit="1" customWidth="1"/>
    <col min="32" max="32" width="9.42578125" bestFit="1" customWidth="1"/>
    <col min="33" max="33" width="9.42578125" customWidth="1"/>
    <col min="34" max="43" width="7" bestFit="1" customWidth="1"/>
  </cols>
  <sheetData>
    <row r="1" spans="1:43">
      <c r="A1" s="11" t="s">
        <v>137</v>
      </c>
    </row>
    <row r="2" spans="1:43">
      <c r="A2" s="67" t="s">
        <v>102</v>
      </c>
      <c r="B2" s="67"/>
      <c r="C2" s="67"/>
      <c r="AF2" s="52"/>
    </row>
    <row r="3" spans="1:43" ht="38.25">
      <c r="A3" t="s">
        <v>25</v>
      </c>
      <c r="B3" s="11" t="s">
        <v>28</v>
      </c>
      <c r="C3" s="11" t="s">
        <v>27</v>
      </c>
      <c r="D3" s="52" t="str">
        <f>'CV Pivots Conc Across H20Sheds'!B4</f>
        <v>CV of Flow (mm)</v>
      </c>
      <c r="E3" s="52" t="str">
        <f>'CV Pivots Conc Across H20Sheds'!C4</f>
        <v>CV of NO3_N</v>
      </c>
      <c r="F3" s="52" t="str">
        <f>'CV Pivots Conc Across H20Sheds'!D4</f>
        <v>CV of NH4_N</v>
      </c>
      <c r="G3" s="52" t="str">
        <f>'CV Pivots Conc Across H20Sheds'!F4</f>
        <v>CV of CL</v>
      </c>
      <c r="H3" s="52" t="str">
        <f>'CV Pivots Conc Across H20Sheds'!G4</f>
        <v>CV of K</v>
      </c>
      <c r="I3" s="52" t="str">
        <f>'CV Pivots Conc Across H20Sheds'!H4</f>
        <v>CV of NA</v>
      </c>
      <c r="J3" s="52" t="str">
        <f>'CV Pivots Conc Across H20Sheds'!I4</f>
        <v>CV of CA</v>
      </c>
      <c r="K3" s="52" t="str">
        <f>'CV Pivots Conc Across H20Sheds'!J4</f>
        <v>CV of MG</v>
      </c>
      <c r="L3" s="52" t="str">
        <f>'CV Pivots Conc Across H20Sheds'!K4</f>
        <v>CV of SO4_S</v>
      </c>
      <c r="M3" s="52" t="str">
        <f>'CV Pivots Conc Across H20Sheds'!L4</f>
        <v>CV of SIO2</v>
      </c>
      <c r="N3" s="52" t="str">
        <f>'CV Pivots Conc Across H20Sheds'!O4</f>
        <v>CV of DOC</v>
      </c>
      <c r="P3" s="11" t="s">
        <v>28</v>
      </c>
      <c r="Q3" s="11" t="s">
        <v>27</v>
      </c>
      <c r="R3" s="52" t="str">
        <f>'CV Pivots Conc Across H20Sheds'!R4</f>
        <v>CV of Flow (mm)</v>
      </c>
      <c r="S3" s="52" t="str">
        <f>'CV Pivots Conc Across H20Sheds'!S4</f>
        <v>CV of NO3_N</v>
      </c>
      <c r="T3" s="52" t="str">
        <f>'CV Pivots Conc Across H20Sheds'!T4</f>
        <v>CV of NH4_N</v>
      </c>
      <c r="U3" s="52" t="str">
        <f>'CV Pivots Conc Across H20Sheds'!U4</f>
        <v>CV of PO4</v>
      </c>
      <c r="V3" s="52" t="str">
        <f>'CV Pivots Conc Across H20Sheds'!V4</f>
        <v>CV of CL</v>
      </c>
      <c r="W3" s="52" t="str">
        <f>'CV Pivots Conc Across H20Sheds'!W4</f>
        <v>CV of K</v>
      </c>
      <c r="X3" s="52" t="str">
        <f>'CV Pivots Conc Across H20Sheds'!X4</f>
        <v>CV of NA</v>
      </c>
      <c r="Y3" s="52" t="str">
        <f>'CV Pivots Conc Across H20Sheds'!Y4</f>
        <v>CV of CA</v>
      </c>
      <c r="Z3" s="52" t="str">
        <f>'CV Pivots Conc Across H20Sheds'!Z4</f>
        <v>CV of MG</v>
      </c>
      <c r="AA3" s="52" t="str">
        <f>'CV Pivots Conc Across H20Sheds'!AA4</f>
        <v>CV of SO4_S</v>
      </c>
      <c r="AB3" s="52" t="str">
        <f>'CV Pivots Conc Across H20Sheds'!AB4</f>
        <v>CV of SIO2</v>
      </c>
      <c r="AC3" s="52" t="str">
        <f>'CV Pivots Conc Across H20Sheds'!AC4</f>
        <v>CV of HCO3</v>
      </c>
      <c r="AE3" s="11" t="s">
        <v>28</v>
      </c>
      <c r="AF3" s="11" t="s">
        <v>27</v>
      </c>
      <c r="AG3" s="54" t="str">
        <f>'CV Pivots Conc Across H20Sheds'!AH4</f>
        <v>CV of Flow (mm)</v>
      </c>
      <c r="AH3" s="54" t="str">
        <f>'CV Pivots Conc Across H20Sheds'!AI4</f>
        <v>CV of NO3_N</v>
      </c>
      <c r="AI3" s="54" t="str">
        <f>'CV Pivots Conc Across H20Sheds'!AJ4</f>
        <v>CV of NH4_N</v>
      </c>
      <c r="AJ3" s="54" t="str">
        <f>'CV Pivots Conc Across H20Sheds'!AL4</f>
        <v>CV of CL</v>
      </c>
      <c r="AK3" s="54" t="str">
        <f>'CV Pivots Conc Across H20Sheds'!AM4</f>
        <v>CV of K</v>
      </c>
      <c r="AL3" s="54" t="str">
        <f>'CV Pivots Conc Across H20Sheds'!AN4</f>
        <v>CV of NA</v>
      </c>
      <c r="AM3" s="54" t="str">
        <f>'CV Pivots Conc Across H20Sheds'!AO4</f>
        <v>CV of CA</v>
      </c>
      <c r="AN3" s="54" t="str">
        <f>'CV Pivots Conc Across H20Sheds'!AP4</f>
        <v>CV of MG</v>
      </c>
      <c r="AO3" s="54" t="str">
        <f>'CV Pivots Conc Across H20Sheds'!AQ4</f>
        <v>CV of SO4_S</v>
      </c>
      <c r="AP3" s="54" t="str">
        <f>'CV Pivots Conc Across H20Sheds'!AR4</f>
        <v>CV of SIO2</v>
      </c>
      <c r="AQ3" s="54" t="str">
        <f>'CV Pivots Conc Across H20Sheds'!AT4</f>
        <v>CV of H</v>
      </c>
    </row>
    <row r="4" spans="1:43">
      <c r="B4" s="11" t="s">
        <v>81</v>
      </c>
      <c r="C4">
        <f>'CV Pivots Conc Across H20Sheds'!A5</f>
        <v>2003</v>
      </c>
      <c r="D4" s="16">
        <f>'CV Pivots Conc Across H20Sheds'!B5</f>
        <v>22.980262404428302</v>
      </c>
      <c r="E4" s="16">
        <f>'CV Pivots Conc Across H20Sheds'!C5</f>
        <v>137.61641046867032</v>
      </c>
      <c r="F4" s="16" t="e">
        <f>'CV Pivots Conc Across H20Sheds'!D5</f>
        <v>#DIV/0!</v>
      </c>
      <c r="G4" s="16">
        <f>'CV Pivots Conc Across H20Sheds'!F5</f>
        <v>12.305877483586258</v>
      </c>
      <c r="H4" s="16">
        <f>'CV Pivots Conc Across H20Sheds'!G5</f>
        <v>5.1471350169484626</v>
      </c>
      <c r="I4" s="16">
        <f>'CV Pivots Conc Across H20Sheds'!H5</f>
        <v>8.0451290950911787</v>
      </c>
      <c r="J4" s="16">
        <f>'CV Pivots Conc Across H20Sheds'!I5</f>
        <v>24.7165342831508</v>
      </c>
      <c r="K4" s="16">
        <f>'CV Pivots Conc Across H20Sheds'!J5</f>
        <v>21.650828271392815</v>
      </c>
      <c r="L4" s="16">
        <f>'CV Pivots Conc Across H20Sheds'!K5</f>
        <v>27.169127994504226</v>
      </c>
      <c r="M4" s="16">
        <f>'CV Pivots Conc Across H20Sheds'!L5</f>
        <v>19.332662821209052</v>
      </c>
      <c r="N4" s="16">
        <f>'CV Pivots Conc Across H20Sheds'!O5</f>
        <v>31.133782140435414</v>
      </c>
      <c r="P4" s="11" t="s">
        <v>54</v>
      </c>
      <c r="Q4" s="51">
        <f>'CV Pivots Conc Across H20Sheds'!Q5</f>
        <v>2000</v>
      </c>
      <c r="R4" s="51">
        <f>'CV Pivots Conc Across H20Sheds'!R5</f>
        <v>45.012398744970021</v>
      </c>
      <c r="S4" s="51">
        <f>'CV Pivots Conc Across H20Sheds'!S5</f>
        <v>203.26984764440138</v>
      </c>
      <c r="T4" s="51">
        <f>'CV Pivots Conc Across H20Sheds'!T5</f>
        <v>31.018616894817306</v>
      </c>
      <c r="U4" s="51">
        <f>'CV Pivots Conc Across H20Sheds'!U5</f>
        <v>20.633191292520845</v>
      </c>
      <c r="V4" s="51">
        <f>'CV Pivots Conc Across H20Sheds'!V5</f>
        <v>21.676235505682317</v>
      </c>
      <c r="W4" s="51">
        <f>'CV Pivots Conc Across H20Sheds'!W5</f>
        <v>23.493250230083703</v>
      </c>
      <c r="X4" s="51">
        <f>'CV Pivots Conc Across H20Sheds'!X5</f>
        <v>27.82988980133225</v>
      </c>
      <c r="Y4" s="51">
        <f>'CV Pivots Conc Across H20Sheds'!Y5</f>
        <v>34.244186498690823</v>
      </c>
      <c r="Z4" s="51">
        <f>'CV Pivots Conc Across H20Sheds'!Z5</f>
        <v>28.070860222276128</v>
      </c>
      <c r="AA4" s="51">
        <f>'CV Pivots Conc Across H20Sheds'!AA5</f>
        <v>50.816791784790105</v>
      </c>
      <c r="AB4" s="51">
        <f>'CV Pivots Conc Across H20Sheds'!AB5</f>
        <v>23.139424184957921</v>
      </c>
      <c r="AC4" s="51">
        <f>'CV Pivots Conc Across H20Sheds'!AC5</f>
        <v>136.41191972329901</v>
      </c>
      <c r="AE4" s="11" t="s">
        <v>70</v>
      </c>
      <c r="AF4" s="53">
        <f>'CV Pivots Conc Across H20Sheds'!AG5</f>
        <v>2000</v>
      </c>
      <c r="AG4" s="53">
        <f>'CV Pivots Conc Across H20Sheds'!AH5</f>
        <v>5.5297809752267586</v>
      </c>
      <c r="AH4" s="53">
        <f>'CV Pivots Conc Across H20Sheds'!AI5</f>
        <v>69.327912011849733</v>
      </c>
      <c r="AI4" s="53">
        <f>'CV Pivots Conc Across H20Sheds'!AJ5</f>
        <v>27.577580734786626</v>
      </c>
      <c r="AJ4" s="53">
        <f>'CV Pivots Conc Across H20Sheds'!AL5</f>
        <v>6.2606603867861637</v>
      </c>
      <c r="AK4" s="53">
        <f>'CV Pivots Conc Across H20Sheds'!AM5</f>
        <v>24.727624569078749</v>
      </c>
      <c r="AL4" s="53">
        <f>'CV Pivots Conc Across H20Sheds'!AN5</f>
        <v>14.625656391895314</v>
      </c>
      <c r="AM4" s="53">
        <f>'CV Pivots Conc Across H20Sheds'!AO5</f>
        <v>35.519860554324289</v>
      </c>
      <c r="AN4" s="53">
        <f>'CV Pivots Conc Across H20Sheds'!AP5</f>
        <v>16.427889234667671</v>
      </c>
      <c r="AO4" s="53">
        <f>'CV Pivots Conc Across H20Sheds'!AQ5</f>
        <v>8.7755078882667572</v>
      </c>
      <c r="AP4" s="53">
        <f>'CV Pivots Conc Across H20Sheds'!AR5</f>
        <v>20.921224326494563</v>
      </c>
      <c r="AQ4" s="53">
        <f>'CV Pivots Conc Across H20Sheds'!AT5</f>
        <v>129.41015972595505</v>
      </c>
    </row>
    <row r="5" spans="1:43">
      <c r="B5" s="11" t="s">
        <v>81</v>
      </c>
      <c r="C5">
        <f>'CV Pivots Conc Across H20Sheds'!A6</f>
        <v>2004</v>
      </c>
      <c r="D5" s="16">
        <f>'CV Pivots Conc Across H20Sheds'!B6</f>
        <v>20.982832158519795</v>
      </c>
      <c r="E5" s="16">
        <f>'CV Pivots Conc Across H20Sheds'!C6</f>
        <v>116.68056770764707</v>
      </c>
      <c r="F5" s="16">
        <f>'CV Pivots Conc Across H20Sheds'!D6</f>
        <v>32.318242089577026</v>
      </c>
      <c r="G5" s="16">
        <f>'CV Pivots Conc Across H20Sheds'!F6</f>
        <v>16.313449218711302</v>
      </c>
      <c r="H5" s="16">
        <f>'CV Pivots Conc Across H20Sheds'!G6</f>
        <v>3.1687824538323088</v>
      </c>
      <c r="I5" s="16">
        <f>'CV Pivots Conc Across H20Sheds'!H6</f>
        <v>7.5898296740673974</v>
      </c>
      <c r="J5" s="16">
        <f>'CV Pivots Conc Across H20Sheds'!I6</f>
        <v>25.079549139807899</v>
      </c>
      <c r="K5" s="16">
        <f>'CV Pivots Conc Across H20Sheds'!J6</f>
        <v>24.574551332925019</v>
      </c>
      <c r="L5" s="16">
        <f>'CV Pivots Conc Across H20Sheds'!K6</f>
        <v>28.134641186024567</v>
      </c>
      <c r="M5" s="16">
        <f>'CV Pivots Conc Across H20Sheds'!L6</f>
        <v>22.024394051063698</v>
      </c>
      <c r="N5" s="16">
        <f>'CV Pivots Conc Across H20Sheds'!O6</f>
        <v>22.023667442841418</v>
      </c>
      <c r="P5" t="s">
        <v>54</v>
      </c>
      <c r="Q5" s="51">
        <f>'CV Pivots Conc Across H20Sheds'!Q6</f>
        <v>2001</v>
      </c>
      <c r="R5" s="51">
        <f>'CV Pivots Conc Across H20Sheds'!R6</f>
        <v>50.435884344116786</v>
      </c>
      <c r="S5" s="51">
        <f>'CV Pivots Conc Across H20Sheds'!S6</f>
        <v>206.32270481553655</v>
      </c>
      <c r="T5" s="51">
        <f>'CV Pivots Conc Across H20Sheds'!T6</f>
        <v>19.560029171846669</v>
      </c>
      <c r="U5" s="51">
        <f>'CV Pivots Conc Across H20Sheds'!U6</f>
        <v>19.039938243363402</v>
      </c>
      <c r="V5" s="51">
        <f>'CV Pivots Conc Across H20Sheds'!V6</f>
        <v>20.860001913258049</v>
      </c>
      <c r="W5" s="51">
        <f>'CV Pivots Conc Across H20Sheds'!W6</f>
        <v>25.095534118679939</v>
      </c>
      <c r="X5" s="51">
        <f>'CV Pivots Conc Across H20Sheds'!X6</f>
        <v>27.404628462359302</v>
      </c>
      <c r="Y5" s="51">
        <f>'CV Pivots Conc Across H20Sheds'!Y6</f>
        <v>31.981967364627661</v>
      </c>
      <c r="Z5" s="51">
        <f>'CV Pivots Conc Across H20Sheds'!Z6</f>
        <v>28.076703645976238</v>
      </c>
      <c r="AA5" s="51">
        <f>'CV Pivots Conc Across H20Sheds'!AA6</f>
        <v>50.618594955417173</v>
      </c>
      <c r="AB5" s="51">
        <f>'CV Pivots Conc Across H20Sheds'!AB6</f>
        <v>23.232427727094056</v>
      </c>
      <c r="AC5" s="51">
        <f>'CV Pivots Conc Across H20Sheds'!AC6</f>
        <v>135.91263822718025</v>
      </c>
      <c r="AE5" s="11" t="s">
        <v>70</v>
      </c>
      <c r="AF5" s="53">
        <f>'CV Pivots Conc Across H20Sheds'!AG6</f>
        <v>2001</v>
      </c>
      <c r="AG5" s="53">
        <f>'CV Pivots Conc Across H20Sheds'!AH6</f>
        <v>4.1744142729593925</v>
      </c>
      <c r="AH5" s="53">
        <f>'CV Pivots Conc Across H20Sheds'!AI6</f>
        <v>59.776645908224765</v>
      </c>
      <c r="AI5" s="53">
        <f>'CV Pivots Conc Across H20Sheds'!AJ6</f>
        <v>28.410166735950366</v>
      </c>
      <c r="AJ5" s="53">
        <f>'CV Pivots Conc Across H20Sheds'!AL6</f>
        <v>6.9091052221828368</v>
      </c>
      <c r="AK5" s="53">
        <f>'CV Pivots Conc Across H20Sheds'!AM6</f>
        <v>26.132434246017869</v>
      </c>
      <c r="AL5" s="53">
        <f>'CV Pivots Conc Across H20Sheds'!AN6</f>
        <v>13.894325129913804</v>
      </c>
      <c r="AM5" s="53">
        <f>'CV Pivots Conc Across H20Sheds'!AO6</f>
        <v>28.178875709587313</v>
      </c>
      <c r="AN5" s="53">
        <f>'CV Pivots Conc Across H20Sheds'!AP6</f>
        <v>16.674517192651827</v>
      </c>
      <c r="AO5" s="53">
        <f>'CV Pivots Conc Across H20Sheds'!AQ6</f>
        <v>8.6991792163414647</v>
      </c>
      <c r="AP5" s="53">
        <f>'CV Pivots Conc Across H20Sheds'!AR6</f>
        <v>23.020958304277993</v>
      </c>
      <c r="AQ5" s="53">
        <f>'CV Pivots Conc Across H20Sheds'!AT6</f>
        <v>124.84139171274258</v>
      </c>
    </row>
    <row r="6" spans="1:43">
      <c r="B6" s="11" t="s">
        <v>81</v>
      </c>
      <c r="C6">
        <f>'CV Pivots Conc Across H20Sheds'!A7</f>
        <v>2005</v>
      </c>
      <c r="D6" s="16">
        <f>'CV Pivots Conc Across H20Sheds'!B7</f>
        <v>24.833986992334093</v>
      </c>
      <c r="E6" s="16">
        <f>'CV Pivots Conc Across H20Sheds'!C7</f>
        <v>64.037527656487114</v>
      </c>
      <c r="F6" s="16">
        <f>'CV Pivots Conc Across H20Sheds'!D7</f>
        <v>49.551796652529163</v>
      </c>
      <c r="G6" s="16">
        <f>'CV Pivots Conc Across H20Sheds'!F7</f>
        <v>20.710193883047143</v>
      </c>
      <c r="H6" s="16">
        <f>'CV Pivots Conc Across H20Sheds'!G7</f>
        <v>17.899914559520436</v>
      </c>
      <c r="I6" s="16">
        <f>'CV Pivots Conc Across H20Sheds'!H7</f>
        <v>8.1054619402941661</v>
      </c>
      <c r="J6" s="16">
        <f>'CV Pivots Conc Across H20Sheds'!I7</f>
        <v>21.736277496838408</v>
      </c>
      <c r="K6" s="16">
        <f>'CV Pivots Conc Across H20Sheds'!J7</f>
        <v>24.812814578933221</v>
      </c>
      <c r="L6" s="16">
        <f>'CV Pivots Conc Across H20Sheds'!K7</f>
        <v>32.321283945501712</v>
      </c>
      <c r="M6" s="16">
        <f>'CV Pivots Conc Across H20Sheds'!L7</f>
        <v>18.817810719295743</v>
      </c>
      <c r="N6" s="16">
        <f>'CV Pivots Conc Across H20Sheds'!O7</f>
        <v>51.669003385830514</v>
      </c>
      <c r="P6" t="s">
        <v>54</v>
      </c>
      <c r="Q6" s="51">
        <f>'CV Pivots Conc Across H20Sheds'!Q7</f>
        <v>2002</v>
      </c>
      <c r="R6" s="51">
        <f>'CV Pivots Conc Across H20Sheds'!R7</f>
        <v>30.125728366029414</v>
      </c>
      <c r="S6" s="51">
        <f>'CV Pivots Conc Across H20Sheds'!S7</f>
        <v>223.3576405542241</v>
      </c>
      <c r="T6" s="51">
        <f>'CV Pivots Conc Across H20Sheds'!T7</f>
        <v>18.762138336341451</v>
      </c>
      <c r="U6" s="51">
        <f>'CV Pivots Conc Across H20Sheds'!U7</f>
        <v>21.539181561968135</v>
      </c>
      <c r="V6" s="51">
        <f>'CV Pivots Conc Across H20Sheds'!V7</f>
        <v>24.400277011556661</v>
      </c>
      <c r="W6" s="51">
        <f>'CV Pivots Conc Across H20Sheds'!W7</f>
        <v>25.687897782978229</v>
      </c>
      <c r="X6" s="51">
        <f>'CV Pivots Conc Across H20Sheds'!X7</f>
        <v>27.819692445353244</v>
      </c>
      <c r="Y6" s="51">
        <f>'CV Pivots Conc Across H20Sheds'!Y7</f>
        <v>35.521270920852153</v>
      </c>
      <c r="Z6" s="51">
        <f>'CV Pivots Conc Across H20Sheds'!Z7</f>
        <v>30.989796064592113</v>
      </c>
      <c r="AA6" s="51">
        <f>'CV Pivots Conc Across H20Sheds'!AA7</f>
        <v>50.438794805738183</v>
      </c>
      <c r="AB6" s="51">
        <f>'CV Pivots Conc Across H20Sheds'!AB7</f>
        <v>22.542056843343143</v>
      </c>
      <c r="AC6" s="51">
        <f>'CV Pivots Conc Across H20Sheds'!AC7</f>
        <v>134.92441112503334</v>
      </c>
      <c r="AE6" s="11" t="s">
        <v>70</v>
      </c>
      <c r="AF6" s="53">
        <f>'CV Pivots Conc Across H20Sheds'!AG7</f>
        <v>2002</v>
      </c>
      <c r="AG6" s="53">
        <f>'CV Pivots Conc Across H20Sheds'!AH7</f>
        <v>6.0890331502469559</v>
      </c>
      <c r="AH6" s="53">
        <f>'CV Pivots Conc Across H20Sheds'!AI7</f>
        <v>52.86059797458627</v>
      </c>
      <c r="AI6" s="53">
        <f>'CV Pivots Conc Across H20Sheds'!AJ7</f>
        <v>8.4438871629722279</v>
      </c>
      <c r="AJ6" s="53">
        <f>'CV Pivots Conc Across H20Sheds'!AL7</f>
        <v>6.0524103053691114</v>
      </c>
      <c r="AK6" s="53">
        <f>'CV Pivots Conc Across H20Sheds'!AM7</f>
        <v>24.346380201712769</v>
      </c>
      <c r="AL6" s="53">
        <f>'CV Pivots Conc Across H20Sheds'!AN7</f>
        <v>13.77410884953918</v>
      </c>
      <c r="AM6" s="53">
        <f>'CV Pivots Conc Across H20Sheds'!AO7</f>
        <v>27.192386970906401</v>
      </c>
      <c r="AN6" s="53">
        <f>'CV Pivots Conc Across H20Sheds'!AP7</f>
        <v>17.015293266517801</v>
      </c>
      <c r="AO6" s="53">
        <f>'CV Pivots Conc Across H20Sheds'!AQ7</f>
        <v>8.3369827693592882</v>
      </c>
      <c r="AP6" s="53">
        <f>'CV Pivots Conc Across H20Sheds'!AR7</f>
        <v>17.578788905571553</v>
      </c>
      <c r="AQ6" s="53">
        <f>'CV Pivots Conc Across H20Sheds'!AT7</f>
        <v>122.69623581829522</v>
      </c>
    </row>
    <row r="7" spans="1:43">
      <c r="B7" s="11" t="s">
        <v>81</v>
      </c>
      <c r="C7">
        <f>'CV Pivots Conc Across H20Sheds'!A8</f>
        <v>2006</v>
      </c>
      <c r="D7" s="16">
        <f>'CV Pivots Conc Across H20Sheds'!B8</f>
        <v>35.931261821723595</v>
      </c>
      <c r="E7" s="16">
        <f>'CV Pivots Conc Across H20Sheds'!C8</f>
        <v>104.38579190506098</v>
      </c>
      <c r="F7" s="16">
        <f>'CV Pivots Conc Across H20Sheds'!D8</f>
        <v>49.675821594567829</v>
      </c>
      <c r="G7" s="16">
        <f>'CV Pivots Conc Across H20Sheds'!F8</f>
        <v>20.560566992152953</v>
      </c>
      <c r="H7" s="16">
        <f>'CV Pivots Conc Across H20Sheds'!G8</f>
        <v>16.288260355382537</v>
      </c>
      <c r="I7" s="16">
        <f>'CV Pivots Conc Across H20Sheds'!H8</f>
        <v>10.80590696654421</v>
      </c>
      <c r="J7" s="16">
        <f>'CV Pivots Conc Across H20Sheds'!I8</f>
        <v>19.680714815424114</v>
      </c>
      <c r="K7" s="16">
        <f>'CV Pivots Conc Across H20Sheds'!J8</f>
        <v>27.229683526868151</v>
      </c>
      <c r="L7" s="16">
        <f>'CV Pivots Conc Across H20Sheds'!K8</f>
        <v>29.885647081798702</v>
      </c>
      <c r="M7" s="16">
        <f>'CV Pivots Conc Across H20Sheds'!L8</f>
        <v>18.099130591096831</v>
      </c>
      <c r="N7" s="16">
        <f>'CV Pivots Conc Across H20Sheds'!O8</f>
        <v>29.364891904005653</v>
      </c>
      <c r="P7" t="s">
        <v>54</v>
      </c>
      <c r="Q7" s="51">
        <f>'CV Pivots Conc Across H20Sheds'!Q8</f>
        <v>2003</v>
      </c>
      <c r="R7" s="51">
        <f>'CV Pivots Conc Across H20Sheds'!R8</f>
        <v>29.364556716735372</v>
      </c>
      <c r="S7" s="51">
        <f>'CV Pivots Conc Across H20Sheds'!S8</f>
        <v>125.57084916088407</v>
      </c>
      <c r="T7" s="51">
        <f>'CV Pivots Conc Across H20Sheds'!T8</f>
        <v>20.36769930097595</v>
      </c>
      <c r="U7" s="51">
        <f>'CV Pivots Conc Across H20Sheds'!U8</f>
        <v>34.385941279033609</v>
      </c>
      <c r="V7" s="51">
        <f>'CV Pivots Conc Across H20Sheds'!V8</f>
        <v>26.128814737548737</v>
      </c>
      <c r="W7" s="51">
        <f>'CV Pivots Conc Across H20Sheds'!W8</f>
        <v>26.771552681801186</v>
      </c>
      <c r="X7" s="51">
        <f>'CV Pivots Conc Across H20Sheds'!X8</f>
        <v>30.204575256384395</v>
      </c>
      <c r="Y7" s="51">
        <f>'CV Pivots Conc Across H20Sheds'!Y8</f>
        <v>31.55806584637994</v>
      </c>
      <c r="Z7" s="51">
        <f>'CV Pivots Conc Across H20Sheds'!Z8</f>
        <v>23.826717124218803</v>
      </c>
      <c r="AA7" s="51">
        <f>'CV Pivots Conc Across H20Sheds'!AA8</f>
        <v>56.975603179504709</v>
      </c>
      <c r="AB7" s="51">
        <f>'CV Pivots Conc Across H20Sheds'!AB8</f>
        <v>23.290540865690868</v>
      </c>
      <c r="AC7" s="51">
        <f>'CV Pivots Conc Across H20Sheds'!AC8</f>
        <v>129.13124391965391</v>
      </c>
      <c r="AE7" s="11" t="s">
        <v>70</v>
      </c>
      <c r="AF7" s="53">
        <f>'CV Pivots Conc Across H20Sheds'!AG8</f>
        <v>2003</v>
      </c>
      <c r="AG7" s="53">
        <f>'CV Pivots Conc Across H20Sheds'!AH8</f>
        <v>3.0274907061251186</v>
      </c>
      <c r="AH7" s="53">
        <f>'CV Pivots Conc Across H20Sheds'!AI8</f>
        <v>45.927658082974112</v>
      </c>
      <c r="AI7" s="53">
        <f>'CV Pivots Conc Across H20Sheds'!AJ8</f>
        <v>18.620701623361953</v>
      </c>
      <c r="AJ7" s="53">
        <f>'CV Pivots Conc Across H20Sheds'!AL8</f>
        <v>9.0389136435234096</v>
      </c>
      <c r="AK7" s="53">
        <f>'CV Pivots Conc Across H20Sheds'!AM8</f>
        <v>21.330475459828467</v>
      </c>
      <c r="AL7" s="53">
        <f>'CV Pivots Conc Across H20Sheds'!AN8</f>
        <v>14.210076644416446</v>
      </c>
      <c r="AM7" s="53">
        <f>'CV Pivots Conc Across H20Sheds'!AO8</f>
        <v>30.575412119768064</v>
      </c>
      <c r="AN7" s="53">
        <f>'CV Pivots Conc Across H20Sheds'!AP8</f>
        <v>16.825995279733515</v>
      </c>
      <c r="AO7" s="53">
        <f>'CV Pivots Conc Across H20Sheds'!AQ8</f>
        <v>8.530719317846426</v>
      </c>
      <c r="AP7" s="53">
        <f>'CV Pivots Conc Across H20Sheds'!AR8</f>
        <v>17.905410042243634</v>
      </c>
      <c r="AQ7" s="53">
        <f>'CV Pivots Conc Across H20Sheds'!AT8</f>
        <v>123.37337944620141</v>
      </c>
    </row>
    <row r="8" spans="1:43">
      <c r="B8" s="11" t="s">
        <v>81</v>
      </c>
      <c r="C8">
        <f>'CV Pivots Conc Across H20Sheds'!A9</f>
        <v>2007</v>
      </c>
      <c r="D8" s="16">
        <f>'CV Pivots Conc Across H20Sheds'!B9</f>
        <v>23.243966993882079</v>
      </c>
      <c r="E8" s="16">
        <f>'CV Pivots Conc Across H20Sheds'!C9</f>
        <v>133.59175033465905</v>
      </c>
      <c r="F8" s="16">
        <f>'CV Pivots Conc Across H20Sheds'!D9</f>
        <v>25.782418511249759</v>
      </c>
      <c r="G8" s="16">
        <f>'CV Pivots Conc Across H20Sheds'!F9</f>
        <v>19.251103280072837</v>
      </c>
      <c r="H8" s="16">
        <f>'CV Pivots Conc Across H20Sheds'!G9</f>
        <v>14.174422188846048</v>
      </c>
      <c r="I8" s="16">
        <f>'CV Pivots Conc Across H20Sheds'!H9</f>
        <v>12.102688157799044</v>
      </c>
      <c r="J8" s="16">
        <f>'CV Pivots Conc Across H20Sheds'!I9</f>
        <v>20.338535464442685</v>
      </c>
      <c r="K8" s="16">
        <f>'CV Pivots Conc Across H20Sheds'!J9</f>
        <v>28.321130822577285</v>
      </c>
      <c r="L8" s="16">
        <f>'CV Pivots Conc Across H20Sheds'!K9</f>
        <v>35.351648042960583</v>
      </c>
      <c r="M8" s="16" t="e">
        <f>'CV Pivots Conc Across H20Sheds'!L9</f>
        <v>#DIV/0!</v>
      </c>
      <c r="N8" s="16">
        <f>'CV Pivots Conc Across H20Sheds'!O9</f>
        <v>42.654079884270189</v>
      </c>
      <c r="P8" t="s">
        <v>54</v>
      </c>
      <c r="Q8" s="51">
        <f>'CV Pivots Conc Across H20Sheds'!Q9</f>
        <v>2004</v>
      </c>
      <c r="R8" s="51">
        <f>'CV Pivots Conc Across H20Sheds'!R9</f>
        <v>28.796172764922815</v>
      </c>
      <c r="S8" s="51">
        <f>'CV Pivots Conc Across H20Sheds'!S9</f>
        <v>199.59186262896947</v>
      </c>
      <c r="T8" s="51">
        <f>'CV Pivots Conc Across H20Sheds'!T9</f>
        <v>13.187684794973395</v>
      </c>
      <c r="U8" s="51">
        <f>'CV Pivots Conc Across H20Sheds'!U9</f>
        <v>56.636381209342325</v>
      </c>
      <c r="V8" s="51">
        <f>'CV Pivots Conc Across H20Sheds'!V9</f>
        <v>25.498407558975174</v>
      </c>
      <c r="W8" s="51">
        <f>'CV Pivots Conc Across H20Sheds'!W9</f>
        <v>24.03292579805867</v>
      </c>
      <c r="X8" s="51">
        <f>'CV Pivots Conc Across H20Sheds'!X9</f>
        <v>27.914891396381783</v>
      </c>
      <c r="Y8" s="51">
        <f>'CV Pivots Conc Across H20Sheds'!Y9</f>
        <v>32.623302538265918</v>
      </c>
      <c r="Z8" s="51">
        <f>'CV Pivots Conc Across H20Sheds'!Z9</f>
        <v>30.699211360586418</v>
      </c>
      <c r="AA8" s="51">
        <f>'CV Pivots Conc Across H20Sheds'!AA9</f>
        <v>54.927100242715824</v>
      </c>
      <c r="AB8" s="51">
        <f>'CV Pivots Conc Across H20Sheds'!AB9</f>
        <v>21.850317500562142</v>
      </c>
      <c r="AC8" s="51">
        <f>'CV Pivots Conc Across H20Sheds'!AC9</f>
        <v>134.04351068798596</v>
      </c>
      <c r="AE8" s="11" t="s">
        <v>70</v>
      </c>
      <c r="AF8" s="53">
        <f>'CV Pivots Conc Across H20Sheds'!AG9</f>
        <v>2004</v>
      </c>
      <c r="AG8" s="53">
        <f>'CV Pivots Conc Across H20Sheds'!AH9</f>
        <v>4.2069026712547748</v>
      </c>
      <c r="AH8" s="53">
        <f>'CV Pivots Conc Across H20Sheds'!AI9</f>
        <v>63.259092008501746</v>
      </c>
      <c r="AI8" s="53">
        <f>'CV Pivots Conc Across H20Sheds'!AJ9</f>
        <v>2.1202607502437871E-6</v>
      </c>
      <c r="AJ8" s="53">
        <f>'CV Pivots Conc Across H20Sheds'!AL9</f>
        <v>5.2983112799426975</v>
      </c>
      <c r="AK8" s="53">
        <f>'CV Pivots Conc Across H20Sheds'!AM9</f>
        <v>23.268315388284201</v>
      </c>
      <c r="AL8" s="53">
        <f>'CV Pivots Conc Across H20Sheds'!AN9</f>
        <v>14.981285369261224</v>
      </c>
      <c r="AM8" s="53">
        <f>'CV Pivots Conc Across H20Sheds'!AO9</f>
        <v>27.000637108281477</v>
      </c>
      <c r="AN8" s="53">
        <f>'CV Pivots Conc Across H20Sheds'!AP9</f>
        <v>18.913199913181955</v>
      </c>
      <c r="AO8" s="53">
        <f>'CV Pivots Conc Across H20Sheds'!AQ9</f>
        <v>8.9313727532754896</v>
      </c>
      <c r="AP8" s="53">
        <f>'CV Pivots Conc Across H20Sheds'!AR9</f>
        <v>13.516430536360041</v>
      </c>
      <c r="AQ8" s="53">
        <f>'CV Pivots Conc Across H20Sheds'!AT9</f>
        <v>120.1824342649207</v>
      </c>
    </row>
    <row r="9" spans="1:43">
      <c r="B9" s="11" t="s">
        <v>81</v>
      </c>
      <c r="C9">
        <f>'CV Pivots Conc Across H20Sheds'!A10</f>
        <v>2008</v>
      </c>
      <c r="D9" s="16">
        <f>'CV Pivots Conc Across H20Sheds'!B10</f>
        <v>31.882134036116426</v>
      </c>
      <c r="E9" s="16">
        <f>'CV Pivots Conc Across H20Sheds'!C10</f>
        <v>131.78435623289658</v>
      </c>
      <c r="F9" s="16">
        <f>'CV Pivots Conc Across H20Sheds'!D10</f>
        <v>33.539164889751945</v>
      </c>
      <c r="G9" s="16">
        <f>'CV Pivots Conc Across H20Sheds'!F10</f>
        <v>21.016399008842367</v>
      </c>
      <c r="H9" s="16">
        <f>'CV Pivots Conc Across H20Sheds'!G10</f>
        <v>11.338822984821894</v>
      </c>
      <c r="I9" s="16">
        <f>'CV Pivots Conc Across H20Sheds'!H10</f>
        <v>12.575098428072323</v>
      </c>
      <c r="J9" s="16">
        <f>'CV Pivots Conc Across H20Sheds'!I10</f>
        <v>21.584994780465689</v>
      </c>
      <c r="K9" s="16">
        <f>'CV Pivots Conc Across H20Sheds'!J10</f>
        <v>30.170492224541299</v>
      </c>
      <c r="L9" s="16">
        <f>'CV Pivots Conc Across H20Sheds'!K10</f>
        <v>41.227105366761435</v>
      </c>
      <c r="M9" s="16" t="e">
        <f>'CV Pivots Conc Across H20Sheds'!L10</f>
        <v>#DIV/0!</v>
      </c>
      <c r="N9" s="16">
        <f>'CV Pivots Conc Across H20Sheds'!O10</f>
        <v>21.374662753163246</v>
      </c>
      <c r="P9" t="s">
        <v>54</v>
      </c>
      <c r="Q9" s="51">
        <f>'CV Pivots Conc Across H20Sheds'!Q10</f>
        <v>2005</v>
      </c>
      <c r="R9" s="51">
        <f>'CV Pivots Conc Across H20Sheds'!R10</f>
        <v>35.085673035288735</v>
      </c>
      <c r="S9" s="51">
        <f>'CV Pivots Conc Across H20Sheds'!S10</f>
        <v>178.19320083345877</v>
      </c>
      <c r="T9" s="51">
        <f>'CV Pivots Conc Across H20Sheds'!T10</f>
        <v>23.120324339921204</v>
      </c>
      <c r="U9" s="51">
        <f>'CV Pivots Conc Across H20Sheds'!U10</f>
        <v>50.002348958971361</v>
      </c>
      <c r="V9" s="51">
        <f>'CV Pivots Conc Across H20Sheds'!V10</f>
        <v>23.68779540943282</v>
      </c>
      <c r="W9" s="51">
        <f>'CV Pivots Conc Across H20Sheds'!W10</f>
        <v>21.939344130996297</v>
      </c>
      <c r="X9" s="51">
        <f>'CV Pivots Conc Across H20Sheds'!X10</f>
        <v>26.328345569370256</v>
      </c>
      <c r="Y9" s="51">
        <f>'CV Pivots Conc Across H20Sheds'!Y10</f>
        <v>31.44024558028525</v>
      </c>
      <c r="Z9" s="51">
        <f>'CV Pivots Conc Across H20Sheds'!Z10</f>
        <v>31.704387666360084</v>
      </c>
      <c r="AA9" s="51">
        <f>'CV Pivots Conc Across H20Sheds'!AA10</f>
        <v>57.379244124052661</v>
      </c>
      <c r="AB9" s="51">
        <f>'CV Pivots Conc Across H20Sheds'!AB10</f>
        <v>22.858602206984429</v>
      </c>
      <c r="AC9" s="51">
        <f>'CV Pivots Conc Across H20Sheds'!AC10</f>
        <v>140.96530452888555</v>
      </c>
      <c r="AE9" s="11" t="s">
        <v>70</v>
      </c>
      <c r="AF9" s="53">
        <f>'CV Pivots Conc Across H20Sheds'!AG10</f>
        <v>2005</v>
      </c>
      <c r="AG9" s="53">
        <f>'CV Pivots Conc Across H20Sheds'!AH10</f>
        <v>5.1407152633291684</v>
      </c>
      <c r="AH9" s="53">
        <f>'CV Pivots Conc Across H20Sheds'!AI10</f>
        <v>62.644333343088576</v>
      </c>
      <c r="AI9" s="53">
        <f>'CV Pivots Conc Across H20Sheds'!AJ10</f>
        <v>2.1202607502437871E-6</v>
      </c>
      <c r="AJ9" s="53">
        <f>'CV Pivots Conc Across H20Sheds'!AL10</f>
        <v>6.4180310226951649</v>
      </c>
      <c r="AK9" s="53">
        <f>'CV Pivots Conc Across H20Sheds'!AM10</f>
        <v>28.09594317001223</v>
      </c>
      <c r="AL9" s="53">
        <f>'CV Pivots Conc Across H20Sheds'!AN10</f>
        <v>14.242858808501461</v>
      </c>
      <c r="AM9" s="53">
        <f>'CV Pivots Conc Across H20Sheds'!AO10</f>
        <v>27.656515065439343</v>
      </c>
      <c r="AN9" s="53">
        <f>'CV Pivots Conc Across H20Sheds'!AP10</f>
        <v>17.689573152315681</v>
      </c>
      <c r="AO9" s="53">
        <f>'CV Pivots Conc Across H20Sheds'!AQ10</f>
        <v>8.6911757945339989</v>
      </c>
      <c r="AP9" s="53">
        <f>'CV Pivots Conc Across H20Sheds'!AR10</f>
        <v>12.80826065983878</v>
      </c>
      <c r="AQ9" s="53">
        <f>'CV Pivots Conc Across H20Sheds'!AT10</f>
        <v>133.56728437125543</v>
      </c>
    </row>
    <row r="10" spans="1:43">
      <c r="B10" s="11" t="s">
        <v>81</v>
      </c>
      <c r="C10">
        <f>'CV Pivots Conc Across H20Sheds'!A11</f>
        <v>2009</v>
      </c>
      <c r="D10" s="16">
        <f>'CV Pivots Conc Across H20Sheds'!B11</f>
        <v>33.90965335962467</v>
      </c>
      <c r="E10" s="16">
        <f>'CV Pivots Conc Across H20Sheds'!C11</f>
        <v>136.66564012099104</v>
      </c>
      <c r="F10" s="16">
        <f>'CV Pivots Conc Across H20Sheds'!D11</f>
        <v>39.556606290871251</v>
      </c>
      <c r="G10" s="16">
        <f>'CV Pivots Conc Across H20Sheds'!F11</f>
        <v>19.763027900471258</v>
      </c>
      <c r="H10" s="16">
        <f>'CV Pivots Conc Across H20Sheds'!G11</f>
        <v>9.1829678539729507</v>
      </c>
      <c r="I10" s="16">
        <f>'CV Pivots Conc Across H20Sheds'!H11</f>
        <v>11.526021885209685</v>
      </c>
      <c r="J10" s="16">
        <f>'CV Pivots Conc Across H20Sheds'!I11</f>
        <v>19.965157544120594</v>
      </c>
      <c r="K10" s="16">
        <f>'CV Pivots Conc Across H20Sheds'!J11</f>
        <v>26.409858099775555</v>
      </c>
      <c r="L10" s="16">
        <f>'CV Pivots Conc Across H20Sheds'!K11</f>
        <v>34.826278994452785</v>
      </c>
      <c r="M10" s="16" t="e">
        <f>'CV Pivots Conc Across H20Sheds'!L11</f>
        <v>#DIV/0!</v>
      </c>
      <c r="N10" s="16">
        <f>'CV Pivots Conc Across H20Sheds'!O11</f>
        <v>28.180282557787219</v>
      </c>
      <c r="P10" t="s">
        <v>54</v>
      </c>
      <c r="Q10" s="51">
        <f>'CV Pivots Conc Across H20Sheds'!Q11</f>
        <v>2006</v>
      </c>
      <c r="R10" s="51">
        <f>'CV Pivots Conc Across H20Sheds'!R11</f>
        <v>35.27796225214535</v>
      </c>
      <c r="S10" s="51">
        <f>'CV Pivots Conc Across H20Sheds'!S11</f>
        <v>182.83116318935868</v>
      </c>
      <c r="T10" s="51">
        <f>'CV Pivots Conc Across H20Sheds'!T11</f>
        <v>34.393424116059961</v>
      </c>
      <c r="U10" s="51">
        <f>'CV Pivots Conc Across H20Sheds'!U11</f>
        <v>23.258176015166971</v>
      </c>
      <c r="V10" s="51">
        <f>'CV Pivots Conc Across H20Sheds'!V11</f>
        <v>21.568269823526943</v>
      </c>
      <c r="W10" s="51">
        <f>'CV Pivots Conc Across H20Sheds'!W11</f>
        <v>23.178885817179509</v>
      </c>
      <c r="X10" s="51">
        <f>'CV Pivots Conc Across H20Sheds'!X11</f>
        <v>27.026685788230768</v>
      </c>
      <c r="Y10" s="51">
        <f>'CV Pivots Conc Across H20Sheds'!Y11</f>
        <v>32.741148953194184</v>
      </c>
      <c r="Z10" s="51">
        <f>'CV Pivots Conc Across H20Sheds'!Z11</f>
        <v>30.170084981454504</v>
      </c>
      <c r="AA10" s="51">
        <f>'CV Pivots Conc Across H20Sheds'!AA11</f>
        <v>56.797389238642658</v>
      </c>
      <c r="AB10" s="51">
        <f>'CV Pivots Conc Across H20Sheds'!AB11</f>
        <v>21.506963210252362</v>
      </c>
      <c r="AC10" s="51">
        <f>'CV Pivots Conc Across H20Sheds'!AC11</f>
        <v>142.202098635863</v>
      </c>
      <c r="AE10" s="11" t="s">
        <v>70</v>
      </c>
      <c r="AF10" s="53">
        <f>'CV Pivots Conc Across H20Sheds'!AG11</f>
        <v>2006</v>
      </c>
      <c r="AG10" s="53">
        <f>'CV Pivots Conc Across H20Sheds'!AH11</f>
        <v>3.6105917900552083</v>
      </c>
      <c r="AH10" s="53">
        <f>'CV Pivots Conc Across H20Sheds'!AI11</f>
        <v>57.07001922884357</v>
      </c>
      <c r="AI10" s="53">
        <f>'CV Pivots Conc Across H20Sheds'!AJ11</f>
        <v>6.5217391304348604</v>
      </c>
      <c r="AJ10" s="53">
        <f>'CV Pivots Conc Across H20Sheds'!AL11</f>
        <v>4.1707168311452243</v>
      </c>
      <c r="AK10" s="53">
        <f>'CV Pivots Conc Across H20Sheds'!AM11</f>
        <v>19.699955374157021</v>
      </c>
      <c r="AL10" s="53">
        <f>'CV Pivots Conc Across H20Sheds'!AN11</f>
        <v>15.425082585813751</v>
      </c>
      <c r="AM10" s="53">
        <f>'CV Pivots Conc Across H20Sheds'!AO11</f>
        <v>30.089035557680823</v>
      </c>
      <c r="AN10" s="53">
        <f>'CV Pivots Conc Across H20Sheds'!AP11</f>
        <v>17.737571933254163</v>
      </c>
      <c r="AO10" s="53">
        <f>'CV Pivots Conc Across H20Sheds'!AQ11</f>
        <v>8.0074592783176133</v>
      </c>
      <c r="AP10" s="53">
        <f>'CV Pivots Conc Across H20Sheds'!AR11</f>
        <v>13.388739931736858</v>
      </c>
      <c r="AQ10" s="53">
        <f>'CV Pivots Conc Across H20Sheds'!AT11</f>
        <v>121.55391082316807</v>
      </c>
    </row>
    <row r="11" spans="1:43">
      <c r="D11" s="51"/>
      <c r="E11" s="51"/>
      <c r="F11" s="51"/>
      <c r="G11" s="51"/>
      <c r="H11" s="51"/>
      <c r="I11" s="51"/>
      <c r="J11" s="51"/>
      <c r="K11" s="51"/>
      <c r="L11" s="51"/>
      <c r="M11" s="51"/>
      <c r="P11" t="s">
        <v>54</v>
      </c>
      <c r="Q11" s="51">
        <f>'CV Pivots Conc Across H20Sheds'!Q12</f>
        <v>2007</v>
      </c>
      <c r="R11" s="51">
        <f>'CV Pivots Conc Across H20Sheds'!R12</f>
        <v>38.92239690459629</v>
      </c>
      <c r="S11" s="51">
        <f>'CV Pivots Conc Across H20Sheds'!S12</f>
        <v>188.65453625314086</v>
      </c>
      <c r="T11" s="51">
        <f>'CV Pivots Conc Across H20Sheds'!T12</f>
        <v>17.301411151210214</v>
      </c>
      <c r="U11" s="51">
        <f>'CV Pivots Conc Across H20Sheds'!U12</f>
        <v>42.233072077331776</v>
      </c>
      <c r="V11" s="51">
        <f>'CV Pivots Conc Across H20Sheds'!V12</f>
        <v>20.995828378034609</v>
      </c>
      <c r="W11" s="51">
        <f>'CV Pivots Conc Across H20Sheds'!W12</f>
        <v>21.978694135015242</v>
      </c>
      <c r="X11" s="51">
        <f>'CV Pivots Conc Across H20Sheds'!X12</f>
        <v>28.299594669443998</v>
      </c>
      <c r="Y11" s="51">
        <f>'CV Pivots Conc Across H20Sheds'!Y12</f>
        <v>35.57326525842722</v>
      </c>
      <c r="Z11" s="51">
        <f>'CV Pivots Conc Across H20Sheds'!Z12</f>
        <v>30.209517570921498</v>
      </c>
      <c r="AA11" s="51">
        <f>'CV Pivots Conc Across H20Sheds'!AA12</f>
        <v>54.628076996852442</v>
      </c>
      <c r="AB11" s="51">
        <f>'CV Pivots Conc Across H20Sheds'!AB12</f>
        <v>23.460627477978676</v>
      </c>
      <c r="AC11" s="51">
        <f>'CV Pivots Conc Across H20Sheds'!AC12</f>
        <v>142.8002117931388</v>
      </c>
      <c r="AE11" s="11" t="s">
        <v>70</v>
      </c>
      <c r="AF11" s="53">
        <f>'CV Pivots Conc Across H20Sheds'!AG12</f>
        <v>2007</v>
      </c>
      <c r="AG11" s="53">
        <f>'CV Pivots Conc Across H20Sheds'!AH12</f>
        <v>3.7889560295261635</v>
      </c>
      <c r="AH11" s="53">
        <f>'CV Pivots Conc Across H20Sheds'!AI12</f>
        <v>67.165044364725532</v>
      </c>
      <c r="AI11" s="53">
        <f>'CV Pivots Conc Across H20Sheds'!AJ12</f>
        <v>2.1202607502437871E-6</v>
      </c>
      <c r="AJ11" s="53">
        <f>'CV Pivots Conc Across H20Sheds'!AL12</f>
        <v>6.9599434549272106</v>
      </c>
      <c r="AK11" s="53">
        <f>'CV Pivots Conc Across H20Sheds'!AM12</f>
        <v>21.985342639485591</v>
      </c>
      <c r="AL11" s="53">
        <f>'CV Pivots Conc Across H20Sheds'!AN12</f>
        <v>14.07590614873069</v>
      </c>
      <c r="AM11" s="53">
        <f>'CV Pivots Conc Across H20Sheds'!AO12</f>
        <v>27.226782248658679</v>
      </c>
      <c r="AN11" s="53">
        <f>'CV Pivots Conc Across H20Sheds'!AP12</f>
        <v>18.975250985354283</v>
      </c>
      <c r="AO11" s="53">
        <f>'CV Pivots Conc Across H20Sheds'!AQ12</f>
        <v>6.8514788100503496</v>
      </c>
      <c r="AP11" s="53">
        <f>'CV Pivots Conc Across H20Sheds'!AR12</f>
        <v>10.909279229514894</v>
      </c>
      <c r="AQ11" s="53">
        <f>'CV Pivots Conc Across H20Sheds'!AT12</f>
        <v>117.52343147471674</v>
      </c>
    </row>
    <row r="12" spans="1:43">
      <c r="P12" t="s">
        <v>54</v>
      </c>
      <c r="Q12" s="51">
        <f>'CV Pivots Conc Across H20Sheds'!Q13</f>
        <v>2008</v>
      </c>
      <c r="R12" s="51">
        <f>'CV Pivots Conc Across H20Sheds'!R13</f>
        <v>43.760241698592992</v>
      </c>
      <c r="S12" s="51">
        <f>'CV Pivots Conc Across H20Sheds'!S13</f>
        <v>187.72280059596753</v>
      </c>
      <c r="T12" s="51">
        <f>'CV Pivots Conc Across H20Sheds'!T13</f>
        <v>20.660630704842532</v>
      </c>
      <c r="U12" s="51">
        <f>'CV Pivots Conc Across H20Sheds'!U13</f>
        <v>64.163196336365587</v>
      </c>
      <c r="V12" s="51">
        <f>'CV Pivots Conc Across H20Sheds'!V13</f>
        <v>23.042953695293313</v>
      </c>
      <c r="W12" s="51">
        <f>'CV Pivots Conc Across H20Sheds'!W13</f>
        <v>22.850531620950402</v>
      </c>
      <c r="X12" s="51">
        <f>'CV Pivots Conc Across H20Sheds'!X13</f>
        <v>27.017362936700287</v>
      </c>
      <c r="Y12" s="51">
        <f>'CV Pivots Conc Across H20Sheds'!Y13</f>
        <v>31.483563027138082</v>
      </c>
      <c r="Z12" s="51">
        <f>'CV Pivots Conc Across H20Sheds'!Z13</f>
        <v>29.953803297106688</v>
      </c>
      <c r="AA12" s="51">
        <f>'CV Pivots Conc Across H20Sheds'!AA13</f>
        <v>51.857014154518282</v>
      </c>
      <c r="AB12" s="51">
        <f>'CV Pivots Conc Across H20Sheds'!AB13</f>
        <v>19.378000849681332</v>
      </c>
      <c r="AC12" s="51">
        <f>'CV Pivots Conc Across H20Sheds'!AC13</f>
        <v>157.47310234216266</v>
      </c>
      <c r="AE12" s="11" t="s">
        <v>70</v>
      </c>
      <c r="AF12" s="53">
        <f>'CV Pivots Conc Across H20Sheds'!AG13</f>
        <v>2008</v>
      </c>
      <c r="AG12" s="53">
        <f>'CV Pivots Conc Across H20Sheds'!AH13</f>
        <v>6.4289226380354121</v>
      </c>
      <c r="AH12" s="53">
        <f>'CV Pivots Conc Across H20Sheds'!AI13</f>
        <v>86.060075585806857</v>
      </c>
      <c r="AI12" s="53">
        <f>'CV Pivots Conc Across H20Sheds'!AJ13</f>
        <v>1.7311856532493074E-6</v>
      </c>
      <c r="AJ12" s="53">
        <f>'CV Pivots Conc Across H20Sheds'!AL13</f>
        <v>8.9607256316275592</v>
      </c>
      <c r="AK12" s="53">
        <f>'CV Pivots Conc Across H20Sheds'!AM13</f>
        <v>30.964751268590167</v>
      </c>
      <c r="AL12" s="53">
        <f>'CV Pivots Conc Across H20Sheds'!AN13</f>
        <v>18.335024016492785</v>
      </c>
      <c r="AM12" s="53">
        <f>'CV Pivots Conc Across H20Sheds'!AO13</f>
        <v>30.901677189807678</v>
      </c>
      <c r="AN12" s="53">
        <f>'CV Pivots Conc Across H20Sheds'!AP13</f>
        <v>14.666366841851705</v>
      </c>
      <c r="AO12" s="53">
        <f>'CV Pivots Conc Across H20Sheds'!AQ13</f>
        <v>7.8118579466885159</v>
      </c>
      <c r="AP12" s="53">
        <f>'CV Pivots Conc Across H20Sheds'!AR13</f>
        <v>13.181503488997702</v>
      </c>
      <c r="AQ12" s="53">
        <f>'CV Pivots Conc Across H20Sheds'!AT13</f>
        <v>142.58552319859206</v>
      </c>
    </row>
    <row r="13" spans="1:43">
      <c r="P13" t="s">
        <v>54</v>
      </c>
      <c r="Q13" s="51">
        <f>'CV Pivots Conc Across H20Sheds'!Q14</f>
        <v>2009</v>
      </c>
      <c r="R13" s="51">
        <f>'CV Pivots Conc Across H20Sheds'!R14</f>
        <v>20.097878122344721</v>
      </c>
      <c r="S13" s="51">
        <f>'CV Pivots Conc Across H20Sheds'!S14</f>
        <v>188.14799007128138</v>
      </c>
      <c r="T13" s="51">
        <f>'CV Pivots Conc Across H20Sheds'!T14</f>
        <v>19.416420190958352</v>
      </c>
      <c r="U13" s="51">
        <f>'CV Pivots Conc Across H20Sheds'!U14</f>
        <v>56.992308140245086</v>
      </c>
      <c r="V13" s="51">
        <f>'CV Pivots Conc Across H20Sheds'!V14</f>
        <v>26.66184804489988</v>
      </c>
      <c r="W13" s="51">
        <f>'CV Pivots Conc Across H20Sheds'!W14</f>
        <v>22.856135519167889</v>
      </c>
      <c r="X13" s="51">
        <f>'CV Pivots Conc Across H20Sheds'!X14</f>
        <v>27.593554817074661</v>
      </c>
      <c r="Y13" s="51">
        <f>'CV Pivots Conc Across H20Sheds'!Y14</f>
        <v>29.329034274272303</v>
      </c>
      <c r="Z13" s="51">
        <f>'CV Pivots Conc Across H20Sheds'!Z14</f>
        <v>29.091344407563593</v>
      </c>
      <c r="AA13" s="51">
        <f>'CV Pivots Conc Across H20Sheds'!AA14</f>
        <v>48.927553393597137</v>
      </c>
      <c r="AB13" s="51">
        <f>'CV Pivots Conc Across H20Sheds'!AB14</f>
        <v>18.248588458372108</v>
      </c>
      <c r="AC13" s="51">
        <f>'CV Pivots Conc Across H20Sheds'!AC14</f>
        <v>149.55072798950232</v>
      </c>
      <c r="AE13" s="11" t="s">
        <v>70</v>
      </c>
      <c r="AF13" s="53">
        <f>'CV Pivots Conc Across H20Sheds'!AG14</f>
        <v>2009</v>
      </c>
      <c r="AG13" s="53">
        <f>'CV Pivots Conc Across H20Sheds'!AH14</f>
        <v>8.5195015414064326</v>
      </c>
      <c r="AH13" s="53">
        <f>'CV Pivots Conc Across H20Sheds'!AI14</f>
        <v>88.852703445006298</v>
      </c>
      <c r="AI13" s="53">
        <f>'CV Pivots Conc Across H20Sheds'!AJ14</f>
        <v>1.7311856532493074E-6</v>
      </c>
      <c r="AJ13" s="53">
        <f>'CV Pivots Conc Across H20Sheds'!AL14</f>
        <v>6.1917904761859193</v>
      </c>
      <c r="AK13" s="53">
        <f>'CV Pivots Conc Across H20Sheds'!AM14</f>
        <v>24.214848274502309</v>
      </c>
      <c r="AL13" s="53">
        <f>'CV Pivots Conc Across H20Sheds'!AN14</f>
        <v>17.162401342835981</v>
      </c>
      <c r="AM13" s="53">
        <f>'CV Pivots Conc Across H20Sheds'!AO14</f>
        <v>28.538017915532883</v>
      </c>
      <c r="AN13" s="53">
        <f>'CV Pivots Conc Across H20Sheds'!AP14</f>
        <v>14.582596570464384</v>
      </c>
      <c r="AO13" s="53">
        <f>'CV Pivots Conc Across H20Sheds'!AQ14</f>
        <v>8.4962833719258093</v>
      </c>
      <c r="AP13" s="53">
        <f>'CV Pivots Conc Across H20Sheds'!AR14</f>
        <v>12.006135676130391</v>
      </c>
      <c r="AQ13" s="53">
        <f>'CV Pivots Conc Across H20Sheds'!AT14</f>
        <v>137.43423478510471</v>
      </c>
    </row>
    <row r="14" spans="1:43">
      <c r="C14" s="32" t="s">
        <v>52</v>
      </c>
      <c r="D14" s="21">
        <f t="shared" ref="D14:N14" si="0">AVERAGE(D4:D10)</f>
        <v>27.680585395232704</v>
      </c>
      <c r="E14" s="21">
        <f t="shared" si="0"/>
        <v>117.82314920377317</v>
      </c>
      <c r="F14" s="21">
        <f>AVERAGE(F5:F10)</f>
        <v>38.404008338091167</v>
      </c>
      <c r="G14" s="22">
        <f t="shared" si="0"/>
        <v>18.560088252412015</v>
      </c>
      <c r="H14" s="22">
        <f t="shared" si="0"/>
        <v>11.028615059046377</v>
      </c>
      <c r="I14" s="22">
        <f t="shared" si="0"/>
        <v>10.107162306725428</v>
      </c>
      <c r="J14" s="22">
        <f t="shared" si="0"/>
        <v>21.871680503464312</v>
      </c>
      <c r="K14" s="22">
        <f t="shared" si="0"/>
        <v>26.167051265287622</v>
      </c>
      <c r="L14" s="22">
        <f t="shared" si="0"/>
        <v>32.702247516000575</v>
      </c>
      <c r="M14" s="21">
        <f>AVERAGE(M4:M7)</f>
        <v>19.568499545666331</v>
      </c>
      <c r="N14" s="21">
        <f t="shared" si="0"/>
        <v>32.342910009761951</v>
      </c>
      <c r="Q14" s="32" t="s">
        <v>52</v>
      </c>
      <c r="R14" s="21">
        <f>+AVERAGE(R4:R13)</f>
        <v>35.687889294974248</v>
      </c>
      <c r="S14" s="21">
        <f t="shared" ref="S14:AC14" si="1">+AVERAGE(S4:S13)</f>
        <v>188.36625957472228</v>
      </c>
      <c r="T14" s="21">
        <f t="shared" si="1"/>
        <v>21.778837900194706</v>
      </c>
      <c r="U14" s="21">
        <f t="shared" si="1"/>
        <v>38.888373511430913</v>
      </c>
      <c r="V14" s="22">
        <f t="shared" si="1"/>
        <v>23.45204320782085</v>
      </c>
      <c r="W14" s="22">
        <f t="shared" si="1"/>
        <v>23.788475183491105</v>
      </c>
      <c r="X14" s="22">
        <f t="shared" si="1"/>
        <v>27.743922114263093</v>
      </c>
      <c r="Y14" s="22">
        <f t="shared" si="1"/>
        <v>32.649605026213358</v>
      </c>
      <c r="Z14" s="22">
        <f t="shared" si="1"/>
        <v>29.279242634105607</v>
      </c>
      <c r="AA14" s="21">
        <f t="shared" si="1"/>
        <v>53.336616287582913</v>
      </c>
      <c r="AB14" s="22">
        <f t="shared" si="1"/>
        <v>21.950754932491705</v>
      </c>
      <c r="AC14" s="21">
        <f t="shared" si="1"/>
        <v>140.34151689727048</v>
      </c>
      <c r="AF14" s="32" t="s">
        <v>52</v>
      </c>
      <c r="AG14" s="21">
        <f>AVERAGE(AG4:AG13)</f>
        <v>5.0516309038165383</v>
      </c>
      <c r="AH14" s="21">
        <f t="shared" ref="AH14:AQ14" si="2">AVERAGE(AH4:AH13)</f>
        <v>65.294408195360759</v>
      </c>
      <c r="AI14" s="21">
        <f t="shared" si="2"/>
        <v>8.9574085210659575</v>
      </c>
      <c r="AJ14" s="33">
        <f t="shared" si="2"/>
        <v>6.6260608254385307</v>
      </c>
      <c r="AK14" s="22">
        <f t="shared" si="2"/>
        <v>24.476607059166934</v>
      </c>
      <c r="AL14" s="22">
        <f t="shared" si="2"/>
        <v>15.072672528740066</v>
      </c>
      <c r="AM14" s="22">
        <f t="shared" si="2"/>
        <v>29.287920043998689</v>
      </c>
      <c r="AN14" s="22">
        <f t="shared" si="2"/>
        <v>16.950825436999299</v>
      </c>
      <c r="AO14" s="33">
        <f t="shared" si="2"/>
        <v>8.3132017146605719</v>
      </c>
      <c r="AP14" s="22">
        <f t="shared" si="2"/>
        <v>15.523673110116636</v>
      </c>
      <c r="AQ14" s="21">
        <f t="shared" si="2"/>
        <v>127.31679856209519</v>
      </c>
    </row>
    <row r="15" spans="1:43">
      <c r="G15" s="20">
        <f>AVERAGE(G14:L14)</f>
        <v>20.072807483822718</v>
      </c>
      <c r="V15" s="20">
        <f>AVERAGE(V14:Z14,AB14)</f>
        <v>26.477340516397618</v>
      </c>
      <c r="AM15" s="19">
        <f>AVERAGE(AK14:AN14,15)</f>
        <v>20.157605013780998</v>
      </c>
    </row>
    <row r="16" spans="1:43">
      <c r="A16" s="11" t="s">
        <v>138</v>
      </c>
    </row>
    <row r="17" spans="1:43">
      <c r="A17" s="67" t="s">
        <v>103</v>
      </c>
      <c r="B17" s="67"/>
      <c r="C17" s="67"/>
      <c r="O17" s="66"/>
      <c r="P17" s="66"/>
      <c r="AD17" s="64"/>
      <c r="AE17" s="64"/>
      <c r="AF17" s="64"/>
    </row>
    <row r="18" spans="1:43" ht="38.25">
      <c r="A18" t="s">
        <v>24</v>
      </c>
      <c r="B18" s="11" t="s">
        <v>28</v>
      </c>
      <c r="C18" s="11" t="s">
        <v>136</v>
      </c>
      <c r="D18" s="66" t="str">
        <f>'CV Pivots Conc Across Years'!B4</f>
        <v>CV of Flow (mm)</v>
      </c>
      <c r="E18" s="66" t="str">
        <f>'CV Pivots Conc Across Years'!C4</f>
        <v>CV of NO3_N</v>
      </c>
      <c r="F18" s="66" t="str">
        <f>'CV Pivots Conc Across Years'!D4</f>
        <v>CV of NH4_N</v>
      </c>
      <c r="G18" s="66" t="str">
        <f>'CV Pivots Conc Across Years'!F4</f>
        <v>CV of CL</v>
      </c>
      <c r="H18" s="66" t="str">
        <f>'CV Pivots Conc Across Years'!G4</f>
        <v>CV of K</v>
      </c>
      <c r="I18" s="66" t="str">
        <f>'CV Pivots Conc Across Years'!H4</f>
        <v>CV of NA</v>
      </c>
      <c r="J18" s="66" t="str">
        <f>'CV Pivots Conc Across Years'!I4</f>
        <v>CV of CA</v>
      </c>
      <c r="K18" s="66" t="str">
        <f>'CV Pivots Conc Across Years'!J4</f>
        <v>CV of MG</v>
      </c>
      <c r="L18" s="66" t="str">
        <f>'CV Pivots Conc Across Years'!K4</f>
        <v>CV of SO4_S</v>
      </c>
      <c r="M18" s="66" t="str">
        <f>'CV Pivots Conc Across Years'!L4</f>
        <v>CV of SIO2</v>
      </c>
      <c r="N18" s="66" t="str">
        <f>'CV Pivots Conc Across Years'!O4</f>
        <v>CV of DOC</v>
      </c>
      <c r="P18" s="11" t="s">
        <v>28</v>
      </c>
      <c r="Q18" s="11" t="s">
        <v>136</v>
      </c>
      <c r="R18" s="66" t="str">
        <f>'CV Pivots Conc Across Years'!R4</f>
        <v>CV of Flow (mm)</v>
      </c>
      <c r="S18" s="66" t="str">
        <f>'CV Pivots Conc Across Years'!S4</f>
        <v>CV of NO3_N</v>
      </c>
      <c r="T18" s="66" t="str">
        <f>'CV Pivots Conc Across Years'!T4</f>
        <v>CV of NH4_N</v>
      </c>
      <c r="U18" s="66" t="str">
        <f>'CV Pivots Conc Across Years'!U4</f>
        <v>CV of PO4</v>
      </c>
      <c r="V18" s="66" t="str">
        <f>'CV Pivots Conc Across Years'!V4</f>
        <v>CV of CL</v>
      </c>
      <c r="W18" s="66" t="str">
        <f>'CV Pivots Conc Across Years'!W4</f>
        <v>CV of K</v>
      </c>
      <c r="X18" s="66" t="str">
        <f>'CV Pivots Conc Across Years'!X4</f>
        <v>CV of NA</v>
      </c>
      <c r="Y18" s="66" t="str">
        <f>'CV Pivots Conc Across Years'!Y4</f>
        <v>CV of CA</v>
      </c>
      <c r="Z18" s="66" t="str">
        <f>'CV Pivots Conc Across Years'!Z4</f>
        <v>CV of MG</v>
      </c>
      <c r="AA18" s="66" t="str">
        <f>'CV Pivots Conc Across Years'!AA4</f>
        <v>CV of SO4_S</v>
      </c>
      <c r="AB18" s="66" t="str">
        <f>'CV Pivots Conc Across Years'!AB4</f>
        <v>CV of SIO2</v>
      </c>
      <c r="AC18" s="66" t="str">
        <f>'CV Pivots Conc Across Years'!AC4</f>
        <v>CV of HCO3</v>
      </c>
      <c r="AE18" s="11" t="s">
        <v>28</v>
      </c>
      <c r="AF18" s="11" t="s">
        <v>136</v>
      </c>
      <c r="AG18" s="66" t="str">
        <f>'CV Pivots Conc Across Years'!AH4</f>
        <v>CV of Flow (mm)</v>
      </c>
      <c r="AH18" s="66" t="str">
        <f>'CV Pivots Conc Across Years'!AI4</f>
        <v>CV of NO3_N</v>
      </c>
      <c r="AI18" s="66" t="str">
        <f>'CV Pivots Conc Across Years'!AJ4</f>
        <v>CV of NH4_N</v>
      </c>
      <c r="AJ18" s="66" t="str">
        <f>'CV Pivots Conc Across Years'!AL4</f>
        <v>CV of CL</v>
      </c>
      <c r="AK18" s="66" t="str">
        <f>'CV Pivots Conc Across Years'!AM4</f>
        <v>CV of K</v>
      </c>
      <c r="AL18" s="66" t="str">
        <f>'CV Pivots Conc Across Years'!AN4</f>
        <v>CV of NA</v>
      </c>
      <c r="AM18" s="66" t="str">
        <f>'CV Pivots Conc Across Years'!AO4</f>
        <v>CV of CA</v>
      </c>
      <c r="AN18" s="66" t="str">
        <f>'CV Pivots Conc Across Years'!AP4</f>
        <v>CV of MG</v>
      </c>
      <c r="AO18" s="66" t="str">
        <f>'CV Pivots Conc Across Years'!AQ4</f>
        <v>CV of SO4_S</v>
      </c>
      <c r="AP18" s="66" t="str">
        <f>'CV Pivots Conc Across Years'!AR4</f>
        <v>CV of SIO2</v>
      </c>
      <c r="AQ18" s="66" t="str">
        <f>'CV Pivots Conc Across Years'!AT4</f>
        <v>CV of H</v>
      </c>
    </row>
    <row r="19" spans="1:43">
      <c r="B19" s="11" t="s">
        <v>81</v>
      </c>
      <c r="C19" t="str">
        <f>'CV Pivots Conc Across Years'!A5</f>
        <v>WAK_W5</v>
      </c>
      <c r="D19" s="65">
        <f>'CV Pivots Conc Across Years'!B5</f>
        <v>20.257925738541079</v>
      </c>
      <c r="E19" s="65">
        <f>'CV Pivots Conc Across Years'!C5</f>
        <v>49.192072366221034</v>
      </c>
      <c r="F19" s="65">
        <f>'CV Pivots Conc Across Years'!D5</f>
        <v>43.053773278242126</v>
      </c>
      <c r="G19" s="65">
        <f>'CV Pivots Conc Across Years'!F5</f>
        <v>4.766217482577991</v>
      </c>
      <c r="H19" s="65">
        <f>'CV Pivots Conc Across Years'!G5</f>
        <v>4.0167076233962984</v>
      </c>
      <c r="I19" s="65">
        <f>'CV Pivots Conc Across Years'!H5</f>
        <v>5.2084174016470275</v>
      </c>
      <c r="J19" s="65">
        <f>'CV Pivots Conc Across Years'!I5</f>
        <v>27.096652740885919</v>
      </c>
      <c r="K19" s="65">
        <f>'CV Pivots Conc Across Years'!J5</f>
        <v>16.187569549723793</v>
      </c>
      <c r="L19" s="65">
        <f>'CV Pivots Conc Across Years'!K5</f>
        <v>6.049952728804616</v>
      </c>
      <c r="M19" s="65">
        <f>'CV Pivots Conc Across Years'!L5</f>
        <v>19.511267375037018</v>
      </c>
      <c r="N19" s="65">
        <f>'CV Pivots Conc Across Years'!O5</f>
        <v>17.961320595646495</v>
      </c>
      <c r="P19" s="11" t="s">
        <v>54</v>
      </c>
      <c r="Q19" s="65" t="str">
        <f>'CV Pivots Conc Across Years'!Q5</f>
        <v>CWT_W1</v>
      </c>
      <c r="R19" s="65">
        <f>'CV Pivots Conc Across Years'!R5</f>
        <v>61.249846092423986</v>
      </c>
      <c r="S19" s="65">
        <f>'CV Pivots Conc Across Years'!S5</f>
        <v>43.13509890667946</v>
      </c>
      <c r="T19" s="65">
        <f>'CV Pivots Conc Across Years'!T5</f>
        <v>30.669792859002346</v>
      </c>
      <c r="U19" s="65">
        <f>'CV Pivots Conc Across Years'!U5</f>
        <v>35.946063361831861</v>
      </c>
      <c r="V19" s="65">
        <f>'CV Pivots Conc Across Years'!V5</f>
        <v>4.9899972520828646</v>
      </c>
      <c r="W19" s="65">
        <f>'CV Pivots Conc Across Years'!W5</f>
        <v>4.5896393429260147</v>
      </c>
      <c r="X19" s="65">
        <f>'CV Pivots Conc Across Years'!X5</f>
        <v>4.2053136157901241</v>
      </c>
      <c r="Y19" s="65">
        <f>'CV Pivots Conc Across Years'!Y5</f>
        <v>5.5442946470868089</v>
      </c>
      <c r="Z19" s="65">
        <f>'CV Pivots Conc Across Years'!Z5</f>
        <v>4.7478629165663611</v>
      </c>
      <c r="AA19" s="65">
        <f>'CV Pivots Conc Across Years'!AA5</f>
        <v>9.1451403334329182</v>
      </c>
      <c r="AB19" s="65">
        <f>'CV Pivots Conc Across Years'!AB5</f>
        <v>4.1101862441594692</v>
      </c>
      <c r="AC19" s="65">
        <f>'CV Pivots Conc Across Years'!AC5</f>
        <v>6.1609928545246104</v>
      </c>
      <c r="AE19" s="11" t="s">
        <v>70</v>
      </c>
      <c r="AF19" s="65" t="str">
        <f>'CV Pivots Conc Across Years'!AG5</f>
        <v>HBR_W1</v>
      </c>
      <c r="AG19" s="65">
        <f>'CV Pivots Conc Across Years'!AH5</f>
        <v>24.808025187983542</v>
      </c>
      <c r="AH19" s="65">
        <f>'CV Pivots Conc Across Years'!AI5</f>
        <v>59.523895148955233</v>
      </c>
      <c r="AI19" s="65">
        <f>'CV Pivots Conc Across Years'!AJ5</f>
        <v>8.1084042568423467</v>
      </c>
      <c r="AJ19" s="65">
        <f>'CV Pivots Conc Across Years'!AL5</f>
        <v>17.866287682062659</v>
      </c>
      <c r="AK19" s="65">
        <f>'CV Pivots Conc Across Years'!AM5</f>
        <v>22.906095873202936</v>
      </c>
      <c r="AL19" s="65">
        <f>'CV Pivots Conc Across Years'!AN5</f>
        <v>11.619352341787719</v>
      </c>
      <c r="AM19" s="65">
        <f>'CV Pivots Conc Across Years'!AO5</f>
        <v>13.159609249936663</v>
      </c>
      <c r="AN19" s="65">
        <f>'CV Pivots Conc Across Years'!AP5</f>
        <v>12.061253894490951</v>
      </c>
      <c r="AO19" s="65">
        <f>'CV Pivots Conc Across Years'!AQ5</f>
        <v>13.063453264724188</v>
      </c>
      <c r="AP19" s="65">
        <f>'CV Pivots Conc Across Years'!AR5</f>
        <v>19.099413953627952</v>
      </c>
      <c r="AQ19" s="65">
        <f>'CV Pivots Conc Across Years'!AT5</f>
        <v>23.466237930393984</v>
      </c>
    </row>
    <row r="20" spans="1:43">
      <c r="B20" s="11" t="s">
        <v>81</v>
      </c>
      <c r="C20" t="str">
        <f>'CV Pivots Conc Across Years'!A6</f>
        <v>WAK_W12</v>
      </c>
      <c r="D20" s="65">
        <f>'CV Pivots Conc Across Years'!B6</f>
        <v>26.876325720110806</v>
      </c>
      <c r="E20" s="65">
        <f>'CV Pivots Conc Across Years'!C6</f>
        <v>70.451488945016166</v>
      </c>
      <c r="F20" s="65">
        <f>'CV Pivots Conc Across Years'!D6</f>
        <v>43.853437479726068</v>
      </c>
      <c r="G20" s="65">
        <f>'CV Pivots Conc Across Years'!F6</f>
        <v>5.8524286742300848</v>
      </c>
      <c r="H20" s="65">
        <f>'CV Pivots Conc Across Years'!G6</f>
        <v>5.350349578678232</v>
      </c>
      <c r="I20" s="65">
        <f>'CV Pivots Conc Across Years'!H6</f>
        <v>5.9290988753129108</v>
      </c>
      <c r="J20" s="65">
        <f>'CV Pivots Conc Across Years'!I6</f>
        <v>29.133498615048175</v>
      </c>
      <c r="K20" s="65">
        <f>'CV Pivots Conc Across Years'!J6</f>
        <v>19.571787895898474</v>
      </c>
      <c r="L20" s="65">
        <f>'CV Pivots Conc Across Years'!K6</f>
        <v>5.973709465147607</v>
      </c>
      <c r="M20" s="65">
        <f>'CV Pivots Conc Across Years'!L6</f>
        <v>22.160484011678186</v>
      </c>
      <c r="N20" s="65">
        <f>'CV Pivots Conc Across Years'!O6</f>
        <v>27.610199219386654</v>
      </c>
      <c r="P20" s="11" t="s">
        <v>54</v>
      </c>
      <c r="Q20" s="65" t="str">
        <f>'CV Pivots Conc Across Years'!Q6</f>
        <v>CWT_W2</v>
      </c>
      <c r="R20" s="65">
        <f>'CV Pivots Conc Across Years'!R6</f>
        <v>43.693399940133546</v>
      </c>
      <c r="S20" s="65">
        <f>'CV Pivots Conc Across Years'!S6</f>
        <v>26.017155115012283</v>
      </c>
      <c r="T20" s="65">
        <f>'CV Pivots Conc Across Years'!T6</f>
        <v>39.517479734150832</v>
      </c>
      <c r="U20" s="65">
        <f>'CV Pivots Conc Across Years'!U6</f>
        <v>32.290993623268463</v>
      </c>
      <c r="V20" s="65">
        <f>'CV Pivots Conc Across Years'!V6</f>
        <v>2.9263987810587073</v>
      </c>
      <c r="W20" s="65">
        <f>'CV Pivots Conc Across Years'!W6</f>
        <v>4.7193754260624621</v>
      </c>
      <c r="X20" s="65">
        <f>'CV Pivots Conc Across Years'!X6</f>
        <v>3.3574366535490041</v>
      </c>
      <c r="Y20" s="65">
        <f>'CV Pivots Conc Across Years'!Y6</f>
        <v>7.9156693247344734</v>
      </c>
      <c r="Z20" s="65">
        <f>'CV Pivots Conc Across Years'!Z6</f>
        <v>5.0381617046164866</v>
      </c>
      <c r="AA20" s="65">
        <f>'CV Pivots Conc Across Years'!AA6</f>
        <v>4.075097261174669</v>
      </c>
      <c r="AB20" s="65">
        <f>'CV Pivots Conc Across Years'!AB6</f>
        <v>3.8127987256885634</v>
      </c>
      <c r="AC20" s="65">
        <f>'CV Pivots Conc Across Years'!AC6</f>
        <v>8.9546322670066356</v>
      </c>
      <c r="AE20" s="11" t="s">
        <v>70</v>
      </c>
      <c r="AF20" s="65" t="str">
        <f>'CV Pivots Conc Across Years'!AG6</f>
        <v>HBR_W2</v>
      </c>
      <c r="AG20" s="65">
        <f>'CV Pivots Conc Across Years'!AH6</f>
        <v>21.54313935562547</v>
      </c>
      <c r="AH20" s="65">
        <f>'CV Pivots Conc Across Years'!AI6</f>
        <v>73.612689950522949</v>
      </c>
      <c r="AI20" s="65">
        <f>'CV Pivots Conc Across Years'!AJ6</f>
        <v>1.9990010058414112E-6</v>
      </c>
      <c r="AJ20" s="65">
        <f>'CV Pivots Conc Across Years'!AL6</f>
        <v>19.641254753600858</v>
      </c>
      <c r="AK20" s="65">
        <f>'CV Pivots Conc Across Years'!AM6</f>
        <v>30.835155826355233</v>
      </c>
      <c r="AL20" s="65">
        <f>'CV Pivots Conc Across Years'!AN6</f>
        <v>7.126876406379866</v>
      </c>
      <c r="AM20" s="65">
        <f>'CV Pivots Conc Across Years'!AO6</f>
        <v>13.337482829229844</v>
      </c>
      <c r="AN20" s="65">
        <f>'CV Pivots Conc Across Years'!AP6</f>
        <v>11.303207910320191</v>
      </c>
      <c r="AO20" s="65">
        <f>'CV Pivots Conc Across Years'!AQ6</f>
        <v>11.43232091303849</v>
      </c>
      <c r="AP20" s="65">
        <f>'CV Pivots Conc Across Years'!AR6</f>
        <v>4.6206843597349252</v>
      </c>
      <c r="AQ20" s="65">
        <f>'CV Pivots Conc Across Years'!AT6</f>
        <v>16.58302583796462</v>
      </c>
    </row>
    <row r="21" spans="1:43">
      <c r="B21" s="11" t="s">
        <v>81</v>
      </c>
      <c r="C21" t="str">
        <f>'CV Pivots Conc Across Years'!A7</f>
        <v>WAK_W16</v>
      </c>
      <c r="D21" s="65">
        <f>'CV Pivots Conc Across Years'!B7</f>
        <v>22.503559199731342</v>
      </c>
      <c r="E21" s="65">
        <f>'CV Pivots Conc Across Years'!C7</f>
        <v>24.435560767825582</v>
      </c>
      <c r="F21" s="65">
        <f>'CV Pivots Conc Across Years'!D7</f>
        <v>26.200001261037254</v>
      </c>
      <c r="G21" s="65">
        <f>'CV Pivots Conc Across Years'!F7</f>
        <v>8.445105312167458</v>
      </c>
      <c r="H21" s="65">
        <f>'CV Pivots Conc Across Years'!G7</f>
        <v>4.4097059529820362</v>
      </c>
      <c r="I21" s="65">
        <f>'CV Pivots Conc Across Years'!H7</f>
        <v>1.6199345066364854</v>
      </c>
      <c r="J21" s="65">
        <f>'CV Pivots Conc Across Years'!I7</f>
        <v>23.694096586951783</v>
      </c>
      <c r="K21" s="65">
        <f>'CV Pivots Conc Across Years'!J7</f>
        <v>11.268565331264552</v>
      </c>
      <c r="L21" s="65">
        <f>'CV Pivots Conc Across Years'!K7</f>
        <v>9.7719952413593401</v>
      </c>
      <c r="M21" s="65">
        <f>'CV Pivots Conc Across Years'!L7</f>
        <v>14.116260431188872</v>
      </c>
      <c r="N21" s="65">
        <f>'CV Pivots Conc Across Years'!O7</f>
        <v>20.658328534504786</v>
      </c>
      <c r="P21" s="11" t="s">
        <v>54</v>
      </c>
      <c r="Q21" s="65" t="str">
        <f>'CV Pivots Conc Across Years'!Q7</f>
        <v>CWT_W6</v>
      </c>
      <c r="R21" s="65">
        <f>'CV Pivots Conc Across Years'!R7</f>
        <v>35.83502841072908</v>
      </c>
      <c r="S21" s="65">
        <f>'CV Pivots Conc Across Years'!S7</f>
        <v>21.529529534580899</v>
      </c>
      <c r="T21" s="65">
        <f>'CV Pivots Conc Across Years'!T7</f>
        <v>29.009364512685501</v>
      </c>
      <c r="U21" s="65">
        <f>'CV Pivots Conc Across Years'!U7</f>
        <v>47.33414004087853</v>
      </c>
      <c r="V21" s="65">
        <f>'CV Pivots Conc Across Years'!V7</f>
        <v>2.9532065582196636</v>
      </c>
      <c r="W21" s="65">
        <f>'CV Pivots Conc Across Years'!W7</f>
        <v>7.14237723959062</v>
      </c>
      <c r="X21" s="65">
        <f>'CV Pivots Conc Across Years'!X7</f>
        <v>4.0810969760479656</v>
      </c>
      <c r="Y21" s="65">
        <f>'CV Pivots Conc Across Years'!Y7</f>
        <v>11.249806908460378</v>
      </c>
      <c r="Z21" s="65">
        <f>'CV Pivots Conc Across Years'!Z7</f>
        <v>8.9390859985240816</v>
      </c>
      <c r="AA21" s="65">
        <f>'CV Pivots Conc Across Years'!AA7</f>
        <v>8.0994406471832203</v>
      </c>
      <c r="AB21" s="65">
        <f>'CV Pivots Conc Across Years'!AB7</f>
        <v>2.7200860836481251</v>
      </c>
      <c r="AC21" s="65" t="e">
        <f>'CV Pivots Conc Across Years'!AC7</f>
        <v>#DIV/0!</v>
      </c>
      <c r="AE21" s="11" t="s">
        <v>70</v>
      </c>
      <c r="AF21" s="65" t="str">
        <f>'CV Pivots Conc Across Years'!AG7</f>
        <v>HBR_W3</v>
      </c>
      <c r="AG21" s="65">
        <f>'CV Pivots Conc Across Years'!AH7</f>
        <v>23.127201958876835</v>
      </c>
      <c r="AH21" s="65">
        <f>'CV Pivots Conc Across Years'!AI7</f>
        <v>63.62454275489636</v>
      </c>
      <c r="AI21" s="65">
        <f>'CV Pivots Conc Across Years'!AJ7</f>
        <v>6.2005444317027374</v>
      </c>
      <c r="AJ21" s="65">
        <f>'CV Pivots Conc Across Years'!AL7</f>
        <v>17.887729991814783</v>
      </c>
      <c r="AK21" s="65">
        <f>'CV Pivots Conc Across Years'!AM7</f>
        <v>18.812544449015746</v>
      </c>
      <c r="AL21" s="65">
        <f>'CV Pivots Conc Across Years'!AN7</f>
        <v>5.3379860563462707</v>
      </c>
      <c r="AM21" s="65">
        <f>'CV Pivots Conc Across Years'!AO7</f>
        <v>8.9712816593118472</v>
      </c>
      <c r="AN21" s="65">
        <f>'CV Pivots Conc Across Years'!AP7</f>
        <v>6.5273867980593838</v>
      </c>
      <c r="AO21" s="65">
        <f>'CV Pivots Conc Across Years'!AQ7</f>
        <v>9.8659661267890328</v>
      </c>
      <c r="AP21" s="65">
        <f>'CV Pivots Conc Across Years'!AR7</f>
        <v>4.4651724076022195</v>
      </c>
      <c r="AQ21" s="65">
        <f>'CV Pivots Conc Across Years'!AT7</f>
        <v>25.132523394099849</v>
      </c>
    </row>
    <row r="22" spans="1:43">
      <c r="B22" s="11" t="s">
        <v>81</v>
      </c>
      <c r="C22" t="str">
        <f>'CV Pivots Conc Across Years'!A8</f>
        <v>WAK_W17</v>
      </c>
      <c r="D22" s="65">
        <f>'CV Pivots Conc Across Years'!B8</f>
        <v>27.771430204095804</v>
      </c>
      <c r="E22" s="65">
        <f>'CV Pivots Conc Across Years'!C8</f>
        <v>81.650788378475738</v>
      </c>
      <c r="F22" s="65">
        <f>'CV Pivots Conc Across Years'!D8</f>
        <v>57.213441527477045</v>
      </c>
      <c r="G22" s="65">
        <f>'CV Pivots Conc Across Years'!F8</f>
        <v>8.7855438726526387</v>
      </c>
      <c r="H22" s="65">
        <f>'CV Pivots Conc Across Years'!G8</f>
        <v>14.98032987753138</v>
      </c>
      <c r="I22" s="65">
        <f>'CV Pivots Conc Across Years'!H8</f>
        <v>7.3451725372024104</v>
      </c>
      <c r="J22" s="65">
        <f>'CV Pivots Conc Across Years'!I8</f>
        <v>25.171282547108916</v>
      </c>
      <c r="K22" s="65">
        <f>'CV Pivots Conc Across Years'!J8</f>
        <v>17.815101432423518</v>
      </c>
      <c r="L22" s="65">
        <f>'CV Pivots Conc Across Years'!K8</f>
        <v>8.7949684106880195</v>
      </c>
      <c r="M22" s="65">
        <f>'CV Pivots Conc Across Years'!L8</f>
        <v>11.528339141139275</v>
      </c>
      <c r="N22" s="65">
        <f>'CV Pivots Conc Across Years'!O8</f>
        <v>31.378576242244868</v>
      </c>
      <c r="P22" s="11" t="s">
        <v>54</v>
      </c>
      <c r="Q22" s="65" t="str">
        <f>'CV Pivots Conc Across Years'!Q8</f>
        <v>CWT_W7</v>
      </c>
      <c r="R22" s="65">
        <f>'CV Pivots Conc Across Years'!R8</f>
        <v>38.618933489650843</v>
      </c>
      <c r="S22" s="65">
        <f>'CV Pivots Conc Across Years'!S8</f>
        <v>36.078001418995875</v>
      </c>
      <c r="T22" s="65">
        <f>'CV Pivots Conc Across Years'!T8</f>
        <v>38.295675811126294</v>
      </c>
      <c r="U22" s="65">
        <f>'CV Pivots Conc Across Years'!U8</f>
        <v>49.382584682765952</v>
      </c>
      <c r="V22" s="65">
        <f>'CV Pivots Conc Across Years'!V8</f>
        <v>3.938807261960898</v>
      </c>
      <c r="W22" s="65">
        <f>'CV Pivots Conc Across Years'!W8</f>
        <v>3.8572317579977482</v>
      </c>
      <c r="X22" s="65">
        <f>'CV Pivots Conc Across Years'!X8</f>
        <v>2.7474887867750417</v>
      </c>
      <c r="Y22" s="65">
        <f>'CV Pivots Conc Across Years'!Y8</f>
        <v>10.151547718026311</v>
      </c>
      <c r="Z22" s="65">
        <f>'CV Pivots Conc Across Years'!Z8</f>
        <v>4.1590893676551</v>
      </c>
      <c r="AA22" s="65">
        <f>'CV Pivots Conc Across Years'!AA8</f>
        <v>4.6482028044908796</v>
      </c>
      <c r="AB22" s="65">
        <f>'CV Pivots Conc Across Years'!AB8</f>
        <v>3.0263336205356777</v>
      </c>
      <c r="AC22" s="65">
        <f>'CV Pivots Conc Across Years'!AC8</f>
        <v>7.8362755636889494</v>
      </c>
      <c r="AE22" s="11" t="s">
        <v>70</v>
      </c>
      <c r="AF22" s="65" t="str">
        <f>'CV Pivots Conc Across Years'!AG8</f>
        <v>HBR_W4</v>
      </c>
      <c r="AG22" s="65">
        <f>'CV Pivots Conc Across Years'!AH8</f>
        <v>23.057153196743513</v>
      </c>
      <c r="AH22" s="65">
        <f>'CV Pivots Conc Across Years'!AI8</f>
        <v>94.171168988288414</v>
      </c>
      <c r="AI22" s="65">
        <f>'CV Pivots Conc Across Years'!AJ8</f>
        <v>1.9990010058414112E-6</v>
      </c>
      <c r="AJ22" s="65">
        <f>'CV Pivots Conc Across Years'!AL8</f>
        <v>15.793426018006956</v>
      </c>
      <c r="AK22" s="65">
        <f>'CV Pivots Conc Across Years'!AM8</f>
        <v>28.445551848601568</v>
      </c>
      <c r="AL22" s="65">
        <f>'CV Pivots Conc Across Years'!AN8</f>
        <v>6.6170066954069524</v>
      </c>
      <c r="AM22" s="65">
        <f>'CV Pivots Conc Across Years'!AO8</f>
        <v>14.587869999382365</v>
      </c>
      <c r="AN22" s="65">
        <f>'CV Pivots Conc Across Years'!AP8</f>
        <v>15.480005667098435</v>
      </c>
      <c r="AO22" s="65">
        <f>'CV Pivots Conc Across Years'!AQ8</f>
        <v>10.84224466263778</v>
      </c>
      <c r="AP22" s="65">
        <f>'CV Pivots Conc Across Years'!AR8</f>
        <v>4.4540638011656775</v>
      </c>
      <c r="AQ22" s="65">
        <f>'CV Pivots Conc Across Years'!AT8</f>
        <v>19.711783767909257</v>
      </c>
    </row>
    <row r="23" spans="1:43">
      <c r="B23" s="11" t="s">
        <v>81</v>
      </c>
      <c r="C23" t="str">
        <f>'CV Pivots Conc Across Years'!A9</f>
        <v>WAK_W20</v>
      </c>
      <c r="D23" s="65">
        <f>'CV Pivots Conc Across Years'!B9</f>
        <v>26.221665940183243</v>
      </c>
      <c r="E23" s="65">
        <f>'CV Pivots Conc Across Years'!C9</f>
        <v>22.934422924478497</v>
      </c>
      <c r="F23" s="65">
        <f>'CV Pivots Conc Across Years'!D9</f>
        <v>41.563992119104611</v>
      </c>
      <c r="G23" s="65">
        <f>'CV Pivots Conc Across Years'!F9</f>
        <v>6.7999362248140311</v>
      </c>
      <c r="H23" s="65">
        <f>'CV Pivots Conc Across Years'!G9</f>
        <v>3.9449317456508712</v>
      </c>
      <c r="I23" s="65">
        <f>'CV Pivots Conc Across Years'!H9</f>
        <v>6.7845225605858497</v>
      </c>
      <c r="J23" s="65">
        <f>'CV Pivots Conc Across Years'!I9</f>
        <v>23.292630175972988</v>
      </c>
      <c r="K23" s="65">
        <f>'CV Pivots Conc Across Years'!J9</f>
        <v>13.715707826493132</v>
      </c>
      <c r="L23" s="65">
        <f>'CV Pivots Conc Across Years'!K9</f>
        <v>13.018648056263217</v>
      </c>
      <c r="M23" s="65">
        <f>'CV Pivots Conc Across Years'!L9</f>
        <v>25.702722403175837</v>
      </c>
      <c r="N23" s="65">
        <f>'CV Pivots Conc Across Years'!O9</f>
        <v>34.181494003291931</v>
      </c>
      <c r="P23" s="11" t="s">
        <v>54</v>
      </c>
      <c r="Q23" s="65" t="str">
        <f>'CV Pivots Conc Across Years'!Q9</f>
        <v>CWT_W8</v>
      </c>
      <c r="R23" s="65">
        <f>'CV Pivots Conc Across Years'!R9</f>
        <v>29.57044222908527</v>
      </c>
      <c r="S23" s="65">
        <f>'CV Pivots Conc Across Years'!S9</f>
        <v>36.834885993799602</v>
      </c>
      <c r="T23" s="65">
        <f>'CV Pivots Conc Across Years'!T9</f>
        <v>30.837488856024546</v>
      </c>
      <c r="U23" s="65">
        <f>'CV Pivots Conc Across Years'!U9</f>
        <v>47.429140010178216</v>
      </c>
      <c r="V23" s="65">
        <f>'CV Pivots Conc Across Years'!V9</f>
        <v>4.8146979949681752</v>
      </c>
      <c r="W23" s="65">
        <f>'CV Pivots Conc Across Years'!W9</f>
        <v>4.9792262712403099</v>
      </c>
      <c r="X23" s="65">
        <f>'CV Pivots Conc Across Years'!X9</f>
        <v>2.2609516726546679</v>
      </c>
      <c r="Y23" s="65">
        <f>'CV Pivots Conc Across Years'!Y9</f>
        <v>6.108243783492938</v>
      </c>
      <c r="Z23" s="65">
        <f>'CV Pivots Conc Across Years'!Z9</f>
        <v>4.1086294439108597</v>
      </c>
      <c r="AA23" s="65">
        <f>'CV Pivots Conc Across Years'!AA9</f>
        <v>4.6668288831215685</v>
      </c>
      <c r="AB23" s="65">
        <f>'CV Pivots Conc Across Years'!AB9</f>
        <v>3.8171027875433117</v>
      </c>
      <c r="AC23" s="65" t="e">
        <f>'CV Pivots Conc Across Years'!AC9</f>
        <v>#DIV/0!</v>
      </c>
      <c r="AE23" s="11" t="s">
        <v>70</v>
      </c>
      <c r="AF23" s="65" t="str">
        <f>'CV Pivots Conc Across Years'!AG9</f>
        <v>HBR_W5</v>
      </c>
      <c r="AG23" s="65">
        <f>'CV Pivots Conc Across Years'!AH9</f>
        <v>22.04846448761209</v>
      </c>
      <c r="AH23" s="65">
        <f>'CV Pivots Conc Across Years'!AI9</f>
        <v>56.602611082730867</v>
      </c>
      <c r="AI23" s="65">
        <f>'CV Pivots Conc Across Years'!AJ9</f>
        <v>1.9990010058414112E-6</v>
      </c>
      <c r="AJ23" s="65">
        <f>'CV Pivots Conc Across Years'!AL9</f>
        <v>16.037043050425716</v>
      </c>
      <c r="AK23" s="65">
        <f>'CV Pivots Conc Across Years'!AM9</f>
        <v>20.773575094293474</v>
      </c>
      <c r="AL23" s="65">
        <f>'CV Pivots Conc Across Years'!AN9</f>
        <v>6.5329270137654412</v>
      </c>
      <c r="AM23" s="65">
        <f>'CV Pivots Conc Across Years'!AO9</f>
        <v>12.405521102267191</v>
      </c>
      <c r="AN23" s="65">
        <f>'CV Pivots Conc Across Years'!AP9</f>
        <v>10.721969926796485</v>
      </c>
      <c r="AO23" s="65">
        <f>'CV Pivots Conc Across Years'!AQ9</f>
        <v>10.682255155278087</v>
      </c>
      <c r="AP23" s="65">
        <f>'CV Pivots Conc Across Years'!AR9</f>
        <v>3.5749958774864781</v>
      </c>
      <c r="AQ23" s="65">
        <f>'CV Pivots Conc Across Years'!AT9</f>
        <v>10.568443745949155</v>
      </c>
    </row>
    <row r="24" spans="1:43">
      <c r="P24" s="11" t="s">
        <v>54</v>
      </c>
      <c r="Q24" s="65" t="str">
        <f>'CV Pivots Conc Across Years'!Q10</f>
        <v>CWT_W13</v>
      </c>
      <c r="R24" s="65">
        <f>'CV Pivots Conc Across Years'!R10</f>
        <v>35.679178654655622</v>
      </c>
      <c r="S24" s="65">
        <f>'CV Pivots Conc Across Years'!S10</f>
        <v>45.556132393510893</v>
      </c>
      <c r="T24" s="65">
        <f>'CV Pivots Conc Across Years'!T10</f>
        <v>33.472319561176064</v>
      </c>
      <c r="U24" s="65">
        <f>'CV Pivots Conc Across Years'!U10</f>
        <v>49.910908060273556</v>
      </c>
      <c r="V24" s="65">
        <f>'CV Pivots Conc Across Years'!V10</f>
        <v>3.8876180666704512</v>
      </c>
      <c r="W24" s="65">
        <f>'CV Pivots Conc Across Years'!W10</f>
        <v>7.4449521299032373</v>
      </c>
      <c r="X24" s="65">
        <f>'CV Pivots Conc Across Years'!X10</f>
        <v>2.9586140231000853</v>
      </c>
      <c r="Y24" s="65">
        <f>'CV Pivots Conc Across Years'!Y10</f>
        <v>9.0875562203870999</v>
      </c>
      <c r="Z24" s="65">
        <f>'CV Pivots Conc Across Years'!Z10</f>
        <v>6.7687820627723019</v>
      </c>
      <c r="AA24" s="65">
        <f>'CV Pivots Conc Across Years'!AA10</f>
        <v>6.7836299449450745</v>
      </c>
      <c r="AB24" s="65">
        <f>'CV Pivots Conc Across Years'!AB10</f>
        <v>3.9919733297772781</v>
      </c>
      <c r="AC24" s="65" t="e">
        <f>'CV Pivots Conc Across Years'!AC10</f>
        <v>#DIV/0!</v>
      </c>
      <c r="AE24" s="11" t="s">
        <v>70</v>
      </c>
      <c r="AF24" s="65" t="str">
        <f>'CV Pivots Conc Across Years'!AG10</f>
        <v>HBR_W6</v>
      </c>
      <c r="AG24" s="65">
        <f>'CV Pivots Conc Across Years'!AH10</f>
        <v>22.72193806893706</v>
      </c>
      <c r="AH24" s="65">
        <f>'CV Pivots Conc Across Years'!AI10</f>
        <v>74.080335100802799</v>
      </c>
      <c r="AI24" s="65">
        <f>'CV Pivots Conc Across Years'!AJ10</f>
        <v>6.2005444317030465</v>
      </c>
      <c r="AJ24" s="65">
        <f>'CV Pivots Conc Across Years'!AL10</f>
        <v>17.607907294341459</v>
      </c>
      <c r="AK24" s="65">
        <f>'CV Pivots Conc Across Years'!AM10</f>
        <v>18.323529973714347</v>
      </c>
      <c r="AL24" s="65">
        <f>'CV Pivots Conc Across Years'!AN10</f>
        <v>6.0383436062280138</v>
      </c>
      <c r="AM24" s="65">
        <f>'CV Pivots Conc Across Years'!AO10</f>
        <v>7.9213958990430253</v>
      </c>
      <c r="AN24" s="65">
        <f>'CV Pivots Conc Across Years'!AP10</f>
        <v>7.1287701714328513</v>
      </c>
      <c r="AO24" s="65">
        <f>'CV Pivots Conc Across Years'!AQ10</f>
        <v>9.2296750469995583</v>
      </c>
      <c r="AP24" s="65">
        <f>'CV Pivots Conc Across Years'!AR10</f>
        <v>4.3212945490817587</v>
      </c>
      <c r="AQ24" s="65">
        <f>'CV Pivots Conc Across Years'!AT10</f>
        <v>18.87981451444665</v>
      </c>
    </row>
    <row r="25" spans="1:43">
      <c r="P25" s="11" t="s">
        <v>54</v>
      </c>
      <c r="Q25" s="65" t="str">
        <f>'CV Pivots Conc Across Years'!Q11</f>
        <v>CWT_W14</v>
      </c>
      <c r="R25" s="65">
        <f>'CV Pivots Conc Across Years'!R11</f>
        <v>51.917785038396694</v>
      </c>
      <c r="S25" s="65">
        <f>'CV Pivots Conc Across Years'!S11</f>
        <v>30.976664722545493</v>
      </c>
      <c r="T25" s="65">
        <f>'CV Pivots Conc Across Years'!T11</f>
        <v>32.228412048654036</v>
      </c>
      <c r="U25" s="65">
        <f>'CV Pivots Conc Across Years'!U11</f>
        <v>61.846127832986888</v>
      </c>
      <c r="V25" s="65">
        <f>'CV Pivots Conc Across Years'!V11</f>
        <v>4.017194354819476</v>
      </c>
      <c r="W25" s="65">
        <f>'CV Pivots Conc Across Years'!W11</f>
        <v>7.2878143896653134</v>
      </c>
      <c r="X25" s="65">
        <f>'CV Pivots Conc Across Years'!X11</f>
        <v>3.4932779302937096</v>
      </c>
      <c r="Y25" s="65">
        <f>'CV Pivots Conc Across Years'!Y11</f>
        <v>11.52111025516092</v>
      </c>
      <c r="Z25" s="65">
        <f>'CV Pivots Conc Across Years'!Z11</f>
        <v>6.5137729465974132</v>
      </c>
      <c r="AA25" s="65">
        <f>'CV Pivots Conc Across Years'!AA11</f>
        <v>5.1312315001100846</v>
      </c>
      <c r="AB25" s="65">
        <f>'CV Pivots Conc Across Years'!AB11</f>
        <v>3.8132088612617339</v>
      </c>
      <c r="AC25" s="65" t="e">
        <f>'CV Pivots Conc Across Years'!AC11</f>
        <v>#DIV/0!</v>
      </c>
      <c r="AE25" s="11" t="s">
        <v>70</v>
      </c>
      <c r="AF25" s="65" t="str">
        <f>'CV Pivots Conc Across Years'!AG11</f>
        <v>HBR_W7</v>
      </c>
      <c r="AG25" s="65">
        <f>'CV Pivots Conc Across Years'!AH11</f>
        <v>22.776556260170125</v>
      </c>
      <c r="AH25" s="65">
        <f>'CV Pivots Conc Across Years'!AI11</f>
        <v>30.235444860445423</v>
      </c>
      <c r="AI25" s="65">
        <f>'CV Pivots Conc Across Years'!AJ11</f>
        <v>19.733212498229225</v>
      </c>
      <c r="AJ25" s="65">
        <f>'CV Pivots Conc Across Years'!AL11</f>
        <v>11.970909911689306</v>
      </c>
      <c r="AK25" s="65">
        <f>'CV Pivots Conc Across Years'!AM11</f>
        <v>8.5988045132480675</v>
      </c>
      <c r="AL25" s="65">
        <f>'CV Pivots Conc Across Years'!AN11</f>
        <v>4.9191229866819963</v>
      </c>
      <c r="AM25" s="65">
        <f>'CV Pivots Conc Across Years'!AO11</f>
        <v>7.218027030449532</v>
      </c>
      <c r="AN25" s="65">
        <f>'CV Pivots Conc Across Years'!AP11</f>
        <v>5.5664162873303713</v>
      </c>
      <c r="AO25" s="65">
        <f>'CV Pivots Conc Across Years'!AQ11</f>
        <v>7.4599872974302253</v>
      </c>
      <c r="AP25" s="65">
        <f>'CV Pivots Conc Across Years'!AR11</f>
        <v>4.9998467911598707</v>
      </c>
      <c r="AQ25" s="65">
        <f>'CV Pivots Conc Across Years'!AT11</f>
        <v>11.038429274626287</v>
      </c>
    </row>
    <row r="26" spans="1:43">
      <c r="P26" s="11" t="s">
        <v>54</v>
      </c>
      <c r="Q26" s="65" t="str">
        <f>'CV Pivots Conc Across Years'!Q12</f>
        <v>CWT_W17</v>
      </c>
      <c r="R26" s="65">
        <f>'CV Pivots Conc Across Years'!R12</f>
        <v>50.971115395210518</v>
      </c>
      <c r="S26" s="65">
        <f>'CV Pivots Conc Across Years'!S12</f>
        <v>25.788751042010826</v>
      </c>
      <c r="T26" s="65">
        <f>'CV Pivots Conc Across Years'!T12</f>
        <v>33.654436559366935</v>
      </c>
      <c r="U26" s="65">
        <f>'CV Pivots Conc Across Years'!U12</f>
        <v>39.113073095934098</v>
      </c>
      <c r="V26" s="65">
        <f>'CV Pivots Conc Across Years'!V12</f>
        <v>4.0073876343464638</v>
      </c>
      <c r="W26" s="65">
        <f>'CV Pivots Conc Across Years'!W12</f>
        <v>6.2226139178912314</v>
      </c>
      <c r="X26" s="65">
        <f>'CV Pivots Conc Across Years'!X12</f>
        <v>4.1666084886375216</v>
      </c>
      <c r="Y26" s="65">
        <f>'CV Pivots Conc Across Years'!Y12</f>
        <v>6.9003947823214142</v>
      </c>
      <c r="Z26" s="65">
        <f>'CV Pivots Conc Across Years'!Z12</f>
        <v>7.4719961259489489</v>
      </c>
      <c r="AA26" s="65">
        <f>'CV Pivots Conc Across Years'!AA12</f>
        <v>7.4628746669039527</v>
      </c>
      <c r="AB26" s="65">
        <f>'CV Pivots Conc Across Years'!AB12</f>
        <v>3.3347260777393339</v>
      </c>
      <c r="AC26" s="65">
        <f>'CV Pivots Conc Across Years'!AC12</f>
        <v>5.1232825937933937</v>
      </c>
      <c r="AE26" s="11" t="s">
        <v>70</v>
      </c>
      <c r="AF26" s="65" t="str">
        <f>'CV Pivots Conc Across Years'!AG12</f>
        <v>HBR_W8</v>
      </c>
      <c r="AG26" s="65">
        <f>'CV Pivots Conc Across Years'!AH12</f>
        <v>23.827257982019759</v>
      </c>
      <c r="AH26" s="65">
        <f>'CV Pivots Conc Across Years'!AI12</f>
        <v>30.103505115870306</v>
      </c>
      <c r="AI26" s="65">
        <f>'CV Pivots Conc Across Years'!AJ12</f>
        <v>9.6288217582653424</v>
      </c>
      <c r="AJ26" s="65">
        <f>'CV Pivots Conc Across Years'!AL12</f>
        <v>13.032137173726479</v>
      </c>
      <c r="AK26" s="65">
        <f>'CV Pivots Conc Across Years'!AM12</f>
        <v>8.992529795259447</v>
      </c>
      <c r="AL26" s="65">
        <f>'CV Pivots Conc Across Years'!AN12</f>
        <v>5.3061986797733809</v>
      </c>
      <c r="AM26" s="65">
        <f>'CV Pivots Conc Across Years'!AO12</f>
        <v>6.9930484323098669</v>
      </c>
      <c r="AN26" s="65">
        <f>'CV Pivots Conc Across Years'!AP12</f>
        <v>6.6873084211755112</v>
      </c>
      <c r="AO26" s="65">
        <f>'CV Pivots Conc Across Years'!AQ12</f>
        <v>8.4997756028298301</v>
      </c>
      <c r="AP26" s="65">
        <f>'CV Pivots Conc Across Years'!AR12</f>
        <v>5.80998585236933</v>
      </c>
      <c r="AQ26" s="65">
        <f>'CV Pivots Conc Across Years'!AT12</f>
        <v>11.424959138995758</v>
      </c>
    </row>
    <row r="27" spans="1:43">
      <c r="P27" s="11" t="s">
        <v>54</v>
      </c>
      <c r="Q27" s="65" t="str">
        <f>'CV Pivots Conc Across Years'!Q13</f>
        <v>CWT_W18</v>
      </c>
      <c r="R27" s="65">
        <f>'CV Pivots Conc Across Years'!R13</f>
        <v>45.439107333500715</v>
      </c>
      <c r="S27" s="65">
        <f>'CV Pivots Conc Across Years'!S13</f>
        <v>41.357061093582487</v>
      </c>
      <c r="T27" s="65">
        <f>'CV Pivots Conc Across Years'!T13</f>
        <v>30.705202387056886</v>
      </c>
      <c r="U27" s="65">
        <f>'CV Pivots Conc Across Years'!U13</f>
        <v>65.345695032646105</v>
      </c>
      <c r="V27" s="65">
        <f>'CV Pivots Conc Across Years'!V13</f>
        <v>3.1976785839705064</v>
      </c>
      <c r="W27" s="65">
        <f>'CV Pivots Conc Across Years'!W13</f>
        <v>7.8015001968096476</v>
      </c>
      <c r="X27" s="65">
        <f>'CV Pivots Conc Across Years'!X13</f>
        <v>3.6365062737062375</v>
      </c>
      <c r="Y27" s="65">
        <f>'CV Pivots Conc Across Years'!Y13</f>
        <v>4.2292386829383668</v>
      </c>
      <c r="Z27" s="65">
        <f>'CV Pivots Conc Across Years'!Z13</f>
        <v>7.584954650217532</v>
      </c>
      <c r="AA27" s="65">
        <f>'CV Pivots Conc Across Years'!AA13</f>
        <v>4.2552150607799923</v>
      </c>
      <c r="AB27" s="65">
        <f>'CV Pivots Conc Across Years'!AB13</f>
        <v>3.3436709024807341</v>
      </c>
      <c r="AC27" s="65">
        <f>'CV Pivots Conc Across Years'!AC13</f>
        <v>6.3645895612886507</v>
      </c>
      <c r="AE27" s="11" t="s">
        <v>70</v>
      </c>
      <c r="AF27" s="65" t="str">
        <f>'CV Pivots Conc Across Years'!AG13</f>
        <v>HBR_W9</v>
      </c>
      <c r="AG27" s="65">
        <f>'CV Pivots Conc Across Years'!AH13</f>
        <v>23.025815500179185</v>
      </c>
      <c r="AH27" s="65">
        <f>'CV Pivots Conc Across Years'!AI13</f>
        <v>51.892559215142619</v>
      </c>
      <c r="AI27" s="65">
        <f>'CV Pivots Conc Across Years'!AJ13</f>
        <v>31.819676015361203</v>
      </c>
      <c r="AJ27" s="65">
        <f>'CV Pivots Conc Across Years'!AL13</f>
        <v>20.793403866208319</v>
      </c>
      <c r="AK27" s="65">
        <f>'CV Pivots Conc Across Years'!AM13</f>
        <v>16.48978614668049</v>
      </c>
      <c r="AL27" s="65">
        <f>'CV Pivots Conc Across Years'!AN13</f>
        <v>7.824631754210273</v>
      </c>
      <c r="AM27" s="65">
        <f>'CV Pivots Conc Across Years'!AO13</f>
        <v>9.3414743941455001</v>
      </c>
      <c r="AN27" s="65">
        <f>'CV Pivots Conc Across Years'!AP13</f>
        <v>9.1855047851299485</v>
      </c>
      <c r="AO27" s="65">
        <f>'CV Pivots Conc Across Years'!AQ13</f>
        <v>15.33757246213988</v>
      </c>
      <c r="AP27" s="65">
        <f>'CV Pivots Conc Across Years'!AR13</f>
        <v>7.575070238424285</v>
      </c>
      <c r="AQ27" s="65">
        <f>'CV Pivots Conc Across Years'!AT13</f>
        <v>14.956881860711304</v>
      </c>
    </row>
    <row r="28" spans="1:43">
      <c r="P28" s="11" t="s">
        <v>54</v>
      </c>
      <c r="Q28" s="65" t="str">
        <f>'CV Pivots Conc Across Years'!Q14</f>
        <v>CWT_W27</v>
      </c>
      <c r="R28" s="65">
        <f>'CV Pivots Conc Across Years'!R14</f>
        <v>28.287245878102837</v>
      </c>
      <c r="S28" s="65">
        <f>'CV Pivots Conc Across Years'!S14</f>
        <v>49.822072800573025</v>
      </c>
      <c r="T28" s="65">
        <f>'CV Pivots Conc Across Years'!T14</f>
        <v>37.566648772968712</v>
      </c>
      <c r="U28" s="65">
        <f>'CV Pivots Conc Across Years'!U14</f>
        <v>50.476924623049577</v>
      </c>
      <c r="V28" s="65">
        <f>'CV Pivots Conc Across Years'!V14</f>
        <v>13.705114299679622</v>
      </c>
      <c r="W28" s="65">
        <f>'CV Pivots Conc Across Years'!W14</f>
        <v>20.01631700709595</v>
      </c>
      <c r="X28" s="65">
        <f>'CV Pivots Conc Across Years'!X14</f>
        <v>8.1734395160085107</v>
      </c>
      <c r="Y28" s="65">
        <f>'CV Pivots Conc Across Years'!Y14</f>
        <v>8.8949953210172801</v>
      </c>
      <c r="Z28" s="65">
        <f>'CV Pivots Conc Across Years'!Z14</f>
        <v>4.5815362117553615</v>
      </c>
      <c r="AA28" s="65">
        <f>'CV Pivots Conc Across Years'!AA14</f>
        <v>5.2814075426377034</v>
      </c>
      <c r="AB28" s="65">
        <f>'CV Pivots Conc Across Years'!AB14</f>
        <v>8.9818338100314765</v>
      </c>
      <c r="AC28" s="65">
        <f>'CV Pivots Conc Across Years'!AC14</f>
        <v>18.90471460732833</v>
      </c>
    </row>
    <row r="29" spans="1:43">
      <c r="P29" s="11" t="s">
        <v>54</v>
      </c>
      <c r="Q29" s="65" t="str">
        <f>'CV Pivots Conc Across Years'!Q15</f>
        <v>CWT_W31</v>
      </c>
      <c r="R29" s="65">
        <f>'CV Pivots Conc Across Years'!R15</f>
        <v>29.219026550847421</v>
      </c>
      <c r="S29" s="65">
        <f>'CV Pivots Conc Across Years'!S15</f>
        <v>39.545113164031008</v>
      </c>
      <c r="T29" s="65">
        <f>'CV Pivots Conc Across Years'!T15</f>
        <v>34.794446851136257</v>
      </c>
      <c r="U29" s="65">
        <f>'CV Pivots Conc Across Years'!U15</f>
        <v>47.485818618399811</v>
      </c>
      <c r="V29" s="65">
        <f>'CV Pivots Conc Across Years'!V15</f>
        <v>3.7676630750446982</v>
      </c>
      <c r="W29" s="65">
        <f>'CV Pivots Conc Across Years'!W15</f>
        <v>6.2704139034770874</v>
      </c>
      <c r="X29" s="65">
        <f>'CV Pivots Conc Across Years'!X15</f>
        <v>3.2697986599123552</v>
      </c>
      <c r="Y29" s="65">
        <f>'CV Pivots Conc Across Years'!Y15</f>
        <v>8.460236662496424</v>
      </c>
      <c r="Z29" s="65">
        <f>'CV Pivots Conc Across Years'!Z15</f>
        <v>6.7212006423223816</v>
      </c>
      <c r="AA29" s="65">
        <f>'CV Pivots Conc Across Years'!AA15</f>
        <v>4.1647821171566202</v>
      </c>
      <c r="AB29" s="65">
        <f>'CV Pivots Conc Across Years'!AB15</f>
        <v>3.518284458791423</v>
      </c>
      <c r="AC29" s="65" t="e">
        <f>'CV Pivots Conc Across Years'!AC15</f>
        <v>#DIV/0!</v>
      </c>
    </row>
    <row r="30" spans="1:43">
      <c r="P30" s="11" t="s">
        <v>54</v>
      </c>
      <c r="Q30" s="65" t="str">
        <f>'CV Pivots Conc Across Years'!Q16</f>
        <v>CWT_W32</v>
      </c>
      <c r="R30" s="65">
        <f>'CV Pivots Conc Across Years'!R16</f>
        <v>27.783067116035564</v>
      </c>
      <c r="S30" s="65">
        <f>'CV Pivots Conc Across Years'!S16</f>
        <v>36.398632044644224</v>
      </c>
      <c r="T30" s="65">
        <f>'CV Pivots Conc Across Years'!T16</f>
        <v>37.773011169653024</v>
      </c>
      <c r="U30" s="65">
        <f>'CV Pivots Conc Across Years'!U16</f>
        <v>46.340857112998904</v>
      </c>
      <c r="V30" s="65">
        <f>'CV Pivots Conc Across Years'!V16</f>
        <v>2.8618906092483343</v>
      </c>
      <c r="W30" s="65">
        <f>'CV Pivots Conc Across Years'!W16</f>
        <v>5.3131626925735587</v>
      </c>
      <c r="X30" s="65">
        <f>'CV Pivots Conc Across Years'!X16</f>
        <v>2.2897063810881786</v>
      </c>
      <c r="Y30" s="65">
        <f>'CV Pivots Conc Across Years'!Y16</f>
        <v>6.8372843870981264</v>
      </c>
      <c r="Z30" s="65">
        <f>'CV Pivots Conc Across Years'!Z16</f>
        <v>4.5510486100053074</v>
      </c>
      <c r="AA30" s="65">
        <f>'CV Pivots Conc Across Years'!AA16</f>
        <v>4.9244955856028083</v>
      </c>
      <c r="AB30" s="65">
        <f>'CV Pivots Conc Across Years'!AB16</f>
        <v>4.0614409109427951</v>
      </c>
      <c r="AC30" s="65" t="e">
        <f>'CV Pivots Conc Across Years'!AC16</f>
        <v>#DIV/0!</v>
      </c>
    </row>
    <row r="31" spans="1:43">
      <c r="P31" s="11" t="s">
        <v>54</v>
      </c>
      <c r="Q31" s="65" t="str">
        <f>'CV Pivots Conc Across Years'!Q17</f>
        <v>CWT_W34</v>
      </c>
      <c r="R31" s="65">
        <f>'CV Pivots Conc Across Years'!R17</f>
        <v>33.162874369677667</v>
      </c>
      <c r="S31" s="65">
        <f>'CV Pivots Conc Across Years'!S17</f>
        <v>59.588642086884413</v>
      </c>
      <c r="T31" s="65">
        <f>'CV Pivots Conc Across Years'!T17</f>
        <v>46.683103521914113</v>
      </c>
      <c r="U31" s="65">
        <f>'CV Pivots Conc Across Years'!U17</f>
        <v>46.654823677511118</v>
      </c>
      <c r="V31" s="65">
        <f>'CV Pivots Conc Across Years'!V17</f>
        <v>4.9403357289958407</v>
      </c>
      <c r="W31" s="65">
        <f>'CV Pivots Conc Across Years'!W17</f>
        <v>4.1366601158318081</v>
      </c>
      <c r="X31" s="65">
        <f>'CV Pivots Conc Across Years'!X17</f>
        <v>2.5263426192412655</v>
      </c>
      <c r="Y31" s="65">
        <f>'CV Pivots Conc Across Years'!Y17</f>
        <v>6.036465030304889</v>
      </c>
      <c r="Z31" s="65">
        <f>'CV Pivots Conc Across Years'!Z17</f>
        <v>4.7918816094809342</v>
      </c>
      <c r="AA31" s="65">
        <f>'CV Pivots Conc Across Years'!AA17</f>
        <v>4.4051195056876642</v>
      </c>
      <c r="AB31" s="65">
        <f>'CV Pivots Conc Across Years'!AB17</f>
        <v>2.8388431639078098</v>
      </c>
      <c r="AC31" s="65" t="e">
        <f>'CV Pivots Conc Across Years'!AC17</f>
        <v>#DIV/0!</v>
      </c>
    </row>
    <row r="32" spans="1:43">
      <c r="P32" s="11" t="s">
        <v>54</v>
      </c>
      <c r="Q32" s="65" t="str">
        <f>'CV Pivots Conc Across Years'!Q18</f>
        <v>CWT_W36</v>
      </c>
      <c r="R32" s="65">
        <f>'CV Pivots Conc Across Years'!R18</f>
        <v>23.522986634158002</v>
      </c>
      <c r="S32" s="65">
        <f>'CV Pivots Conc Across Years'!S18</f>
        <v>61.191819099701881</v>
      </c>
      <c r="T32" s="65">
        <f>'CV Pivots Conc Across Years'!T18</f>
        <v>35.28996241294697</v>
      </c>
      <c r="U32" s="65">
        <f>'CV Pivots Conc Across Years'!U18</f>
        <v>46.36278683896861</v>
      </c>
      <c r="V32" s="65">
        <f>'CV Pivots Conc Across Years'!V18</f>
        <v>8.2915213588596419</v>
      </c>
      <c r="W32" s="65">
        <f>'CV Pivots Conc Across Years'!W18</f>
        <v>3.9071603729440447</v>
      </c>
      <c r="X32" s="65">
        <f>'CV Pivots Conc Across Years'!X18</f>
        <v>2.8810509033050797</v>
      </c>
      <c r="Y32" s="65">
        <f>'CV Pivots Conc Across Years'!Y18</f>
        <v>8.8065454845624132</v>
      </c>
      <c r="Z32" s="65">
        <f>'CV Pivots Conc Across Years'!Z18</f>
        <v>7.3550845745092346</v>
      </c>
      <c r="AA32" s="65">
        <f>'CV Pivots Conc Across Years'!AA18</f>
        <v>2.8251759742420024</v>
      </c>
      <c r="AB32" s="65">
        <f>'CV Pivots Conc Across Years'!AB18</f>
        <v>3.5820487288008649</v>
      </c>
      <c r="AC32" s="65" t="e">
        <f>'CV Pivots Conc Across Years'!AC18</f>
        <v>#DIV/0!</v>
      </c>
    </row>
    <row r="33" spans="1:43">
      <c r="P33" s="11" t="s">
        <v>54</v>
      </c>
      <c r="Q33" s="65" t="str">
        <f>'CV Pivots Conc Across Years'!Q19</f>
        <v>CWT_W37</v>
      </c>
      <c r="R33" s="65">
        <f>'CV Pivots Conc Across Years'!R19</f>
        <v>25.21449164636449</v>
      </c>
      <c r="S33" s="65">
        <f>'CV Pivots Conc Across Years'!S19</f>
        <v>23.035558258702789</v>
      </c>
      <c r="T33" s="65">
        <f>'CV Pivots Conc Across Years'!T19</f>
        <v>29.319355208737086</v>
      </c>
      <c r="U33" s="65">
        <f>'CV Pivots Conc Across Years'!U19</f>
        <v>51.918937940250721</v>
      </c>
      <c r="V33" s="65">
        <f>'CV Pivots Conc Across Years'!V19</f>
        <v>8.4264768742118257</v>
      </c>
      <c r="W33" s="65">
        <f>'CV Pivots Conc Across Years'!W19</f>
        <v>6.8533996810444959</v>
      </c>
      <c r="X33" s="65">
        <f>'CV Pivots Conc Across Years'!X19</f>
        <v>2.9829996651171315</v>
      </c>
      <c r="Y33" s="65">
        <f>'CV Pivots Conc Across Years'!Y19</f>
        <v>8.4261492588903373</v>
      </c>
      <c r="Z33" s="65">
        <f>'CV Pivots Conc Across Years'!Z19</f>
        <v>5.1500421011222794</v>
      </c>
      <c r="AA33" s="65">
        <f>'CV Pivots Conc Across Years'!AA19</f>
        <v>2.838194407080183</v>
      </c>
      <c r="AB33" s="65">
        <f>'CV Pivots Conc Across Years'!AB19</f>
        <v>5.6279924221649988</v>
      </c>
      <c r="AC33" s="65" t="e">
        <f>'CV Pivots Conc Across Years'!AC19</f>
        <v>#DIV/0!</v>
      </c>
    </row>
    <row r="34" spans="1:43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Q34" s="32" t="s">
        <v>52</v>
      </c>
      <c r="R34" s="21">
        <f t="shared" ref="R34:AC34" si="3">+AVERAGE(R24:R33)</f>
        <v>35.119687861694949</v>
      </c>
      <c r="S34" s="21">
        <f t="shared" si="3"/>
        <v>41.326044670618707</v>
      </c>
      <c r="T34" s="21">
        <f t="shared" si="3"/>
        <v>35.148689849361006</v>
      </c>
      <c r="U34" s="21">
        <f t="shared" si="3"/>
        <v>50.545595283301935</v>
      </c>
      <c r="V34" s="21">
        <f t="shared" si="3"/>
        <v>5.7102880585846858</v>
      </c>
      <c r="W34" s="21">
        <f t="shared" si="3"/>
        <v>7.5253994407236364</v>
      </c>
      <c r="X34" s="21">
        <f t="shared" si="3"/>
        <v>3.6378344460410075</v>
      </c>
      <c r="Y34" s="21">
        <f t="shared" si="3"/>
        <v>7.9199976085177273</v>
      </c>
      <c r="Z34" s="21">
        <f t="shared" si="3"/>
        <v>6.1490299534731694</v>
      </c>
      <c r="AA34" s="21">
        <f t="shared" si="3"/>
        <v>4.8072126305146075</v>
      </c>
      <c r="AB34" s="21">
        <f t="shared" si="3"/>
        <v>4.3094022665898448</v>
      </c>
      <c r="AC34" s="21" t="e">
        <f t="shared" si="3"/>
        <v>#DIV/0!</v>
      </c>
      <c r="AF34" s="32" t="s">
        <v>52</v>
      </c>
      <c r="AG34" s="21">
        <f t="shared" ref="AG34:AQ34" si="4">AVERAGE(AG19:AG27)</f>
        <v>22.99283911090529</v>
      </c>
      <c r="AH34" s="21">
        <f t="shared" si="4"/>
        <v>59.316305801961647</v>
      </c>
      <c r="AI34" s="21">
        <f t="shared" si="4"/>
        <v>9.0768010432341022</v>
      </c>
      <c r="AJ34" s="21">
        <f t="shared" si="4"/>
        <v>16.736677749097389</v>
      </c>
      <c r="AK34" s="21">
        <f t="shared" si="4"/>
        <v>19.353063724485704</v>
      </c>
      <c r="AL34" s="21">
        <f t="shared" si="4"/>
        <v>6.8136050600644351</v>
      </c>
      <c r="AM34" s="21">
        <f t="shared" si="4"/>
        <v>10.437301177341759</v>
      </c>
      <c r="AN34" s="21">
        <f t="shared" si="4"/>
        <v>9.4068693179815703</v>
      </c>
      <c r="AO34" s="21">
        <f t="shared" si="4"/>
        <v>10.712583392429673</v>
      </c>
      <c r="AP34" s="21">
        <f t="shared" si="4"/>
        <v>6.5467253145169435</v>
      </c>
      <c r="AQ34" s="21">
        <f t="shared" si="4"/>
        <v>16.862455496121871</v>
      </c>
    </row>
    <row r="35" spans="1:43">
      <c r="C35" s="32" t="s">
        <v>52</v>
      </c>
      <c r="D35" s="21">
        <f t="shared" ref="D35:N35" si="5">AVERAGE(D19:D23)</f>
        <v>24.726181360532458</v>
      </c>
      <c r="E35" s="21">
        <f t="shared" si="5"/>
        <v>49.732866676403404</v>
      </c>
      <c r="F35" s="21">
        <f t="shared" si="5"/>
        <v>42.376929133117429</v>
      </c>
      <c r="G35" s="21">
        <f t="shared" si="5"/>
        <v>6.9298463132884409</v>
      </c>
      <c r="H35" s="21">
        <f t="shared" si="5"/>
        <v>6.5404049556477633</v>
      </c>
      <c r="I35" s="21">
        <f t="shared" si="5"/>
        <v>5.3774291762769364</v>
      </c>
      <c r="J35" s="21">
        <f t="shared" si="5"/>
        <v>25.677632133193562</v>
      </c>
      <c r="K35" s="21">
        <f t="shared" si="5"/>
        <v>15.711746407160694</v>
      </c>
      <c r="L35" s="21">
        <f t="shared" si="5"/>
        <v>8.7218547804525599</v>
      </c>
      <c r="M35" s="21">
        <f t="shared" si="5"/>
        <v>18.603814672443839</v>
      </c>
      <c r="N35" s="21">
        <f t="shared" si="5"/>
        <v>26.357983719014946</v>
      </c>
    </row>
    <row r="38" spans="1:43">
      <c r="B38" s="11"/>
      <c r="C38" s="11"/>
      <c r="D38" s="11"/>
      <c r="E38" s="11"/>
      <c r="F38" s="11"/>
      <c r="G38" s="11"/>
      <c r="I38" s="11"/>
      <c r="J38" s="11"/>
      <c r="K38" s="11"/>
      <c r="L38" s="11"/>
      <c r="M38" s="11"/>
      <c r="S38" s="11"/>
      <c r="T38" s="11"/>
      <c r="U38" s="11"/>
      <c r="V38" s="11"/>
      <c r="X38" s="11"/>
      <c r="Y38" s="11"/>
      <c r="Z38" s="11"/>
      <c r="AA38" s="11"/>
      <c r="AB38" s="11"/>
      <c r="AC38" s="11"/>
      <c r="AH38" s="11"/>
      <c r="AI38" s="11"/>
      <c r="AJ38" s="11"/>
      <c r="AL38" s="11"/>
      <c r="AM38" s="11"/>
      <c r="AN38" s="11"/>
      <c r="AO38" s="11"/>
      <c r="AP38" s="11"/>
    </row>
    <row r="40" spans="1:43">
      <c r="A40" s="30"/>
      <c r="B40" s="30" t="s">
        <v>93</v>
      </c>
      <c r="C40" s="30" t="s">
        <v>0</v>
      </c>
      <c r="D40" s="30" t="s">
        <v>1</v>
      </c>
      <c r="E40" s="30" t="s">
        <v>33</v>
      </c>
      <c r="F40" s="30" t="s">
        <v>94</v>
      </c>
      <c r="G40" s="30" t="s">
        <v>2</v>
      </c>
      <c r="H40" s="30" t="s">
        <v>3</v>
      </c>
      <c r="I40" s="30" t="s">
        <v>37</v>
      </c>
      <c r="J40" s="30" t="s">
        <v>31</v>
      </c>
      <c r="K40" s="30" t="s">
        <v>4</v>
      </c>
      <c r="L40" s="30" t="s">
        <v>95</v>
      </c>
    </row>
    <row r="41" spans="1:43">
      <c r="A41" s="30" t="s">
        <v>96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43">
      <c r="A42" s="68" t="s">
        <v>97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70"/>
    </row>
    <row r="43" spans="1:43">
      <c r="A43" s="30" t="s">
        <v>98</v>
      </c>
      <c r="B43" s="31">
        <f>D14</f>
        <v>27.680585395232704</v>
      </c>
      <c r="C43" s="31">
        <f>AVERAGE(J4:J10)</f>
        <v>21.871680503464312</v>
      </c>
      <c r="D43" s="31">
        <f>AVERAGE(K4:K10)</f>
        <v>26.167051265287622</v>
      </c>
      <c r="E43" s="31">
        <f>H14</f>
        <v>11.028615059046377</v>
      </c>
      <c r="F43" s="31">
        <f>I14</f>
        <v>10.107162306725428</v>
      </c>
      <c r="G43" s="31">
        <f>F14</f>
        <v>38.404008338091167</v>
      </c>
      <c r="H43" s="31">
        <f>E14</f>
        <v>117.82314920377317</v>
      </c>
      <c r="I43" s="31">
        <f>L14</f>
        <v>32.702247516000575</v>
      </c>
      <c r="J43" s="31"/>
      <c r="K43" s="31">
        <f>G14</f>
        <v>18.560088252412015</v>
      </c>
      <c r="L43" s="31">
        <f>M14</f>
        <v>19.568499545666331</v>
      </c>
    </row>
    <row r="44" spans="1:43">
      <c r="A44" s="30" t="s">
        <v>99</v>
      </c>
      <c r="B44" s="31">
        <f>AG14</f>
        <v>5.0516309038165383</v>
      </c>
      <c r="C44" s="31">
        <f>AM14</f>
        <v>29.287920043998689</v>
      </c>
      <c r="D44" s="31">
        <f>AN14</f>
        <v>16.950825436999299</v>
      </c>
      <c r="E44" s="31">
        <f>AK14</f>
        <v>24.476607059166934</v>
      </c>
      <c r="F44" s="31">
        <f>AL14</f>
        <v>15.072672528740066</v>
      </c>
      <c r="G44" s="31">
        <f>AI14</f>
        <v>8.9574085210659575</v>
      </c>
      <c r="H44" s="31">
        <f>AH14</f>
        <v>65.294408195360759</v>
      </c>
      <c r="I44" s="31">
        <f>AO14</f>
        <v>8.3132017146605719</v>
      </c>
      <c r="J44" s="30"/>
      <c r="K44" s="31">
        <f>AJ14</f>
        <v>6.6260608254385307</v>
      </c>
      <c r="L44" s="31">
        <f>AP14</f>
        <v>15.523673110116636</v>
      </c>
    </row>
    <row r="45" spans="1:43">
      <c r="A45" s="30" t="s">
        <v>100</v>
      </c>
      <c r="B45" s="31">
        <f>R14</f>
        <v>35.687889294974248</v>
      </c>
      <c r="C45" s="31">
        <f>Y14</f>
        <v>32.649605026213358</v>
      </c>
      <c r="D45" s="31">
        <f>Z14</f>
        <v>29.279242634105607</v>
      </c>
      <c r="E45" s="31">
        <f>W14</f>
        <v>23.788475183491105</v>
      </c>
      <c r="F45" s="31">
        <f>X14</f>
        <v>27.743922114263093</v>
      </c>
      <c r="G45" s="31">
        <f>T14</f>
        <v>21.778837900194706</v>
      </c>
      <c r="H45" s="31">
        <f>S14</f>
        <v>188.36625957472228</v>
      </c>
      <c r="I45" s="31">
        <f>AA14</f>
        <v>53.336616287582913</v>
      </c>
      <c r="J45" s="31">
        <f>U14</f>
        <v>38.888373511430913</v>
      </c>
      <c r="K45" s="31">
        <f>V14</f>
        <v>23.45204320782085</v>
      </c>
      <c r="L45" s="31">
        <f>AB14</f>
        <v>21.950754932491705</v>
      </c>
    </row>
    <row r="46" spans="1:43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43">
      <c r="A47" s="68" t="s">
        <v>101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70"/>
    </row>
    <row r="48" spans="1:43">
      <c r="A48" s="30" t="s">
        <v>98</v>
      </c>
      <c r="B48" s="31">
        <f>D35</f>
        <v>24.726181360532458</v>
      </c>
      <c r="C48" s="31">
        <f>J35</f>
        <v>25.677632133193562</v>
      </c>
      <c r="D48" s="31">
        <f>K35</f>
        <v>15.711746407160694</v>
      </c>
      <c r="E48" s="31">
        <f>H35</f>
        <v>6.5404049556477633</v>
      </c>
      <c r="F48" s="31">
        <f>I35</f>
        <v>5.3774291762769364</v>
      </c>
      <c r="G48" s="31">
        <f>F35</f>
        <v>42.376929133117429</v>
      </c>
      <c r="H48" s="31">
        <f>E35</f>
        <v>49.732866676403404</v>
      </c>
      <c r="I48" s="31">
        <f>L35</f>
        <v>8.7218547804525599</v>
      </c>
      <c r="J48" s="30"/>
      <c r="K48" s="31">
        <f>G35</f>
        <v>6.9298463132884409</v>
      </c>
      <c r="L48" s="31">
        <f>M35</f>
        <v>18.603814672443839</v>
      </c>
    </row>
    <row r="49" spans="1:12">
      <c r="A49" s="30" t="s">
        <v>99</v>
      </c>
      <c r="B49" s="31">
        <f>AG34</f>
        <v>22.99283911090529</v>
      </c>
      <c r="C49" s="31">
        <f>AM34</f>
        <v>10.437301177341759</v>
      </c>
      <c r="D49" s="31">
        <f>AN34</f>
        <v>9.4068693179815703</v>
      </c>
      <c r="E49" s="31">
        <f>AK34</f>
        <v>19.353063724485704</v>
      </c>
      <c r="F49" s="31">
        <f>AL34</f>
        <v>6.8136050600644351</v>
      </c>
      <c r="G49" s="31">
        <f>AI34</f>
        <v>9.0768010432341022</v>
      </c>
      <c r="H49" s="31">
        <f>AH34</f>
        <v>59.316305801961647</v>
      </c>
      <c r="I49" s="31">
        <f>AO34</f>
        <v>10.712583392429673</v>
      </c>
      <c r="J49" s="30"/>
      <c r="K49" s="31">
        <f>AJ34</f>
        <v>16.736677749097389</v>
      </c>
      <c r="L49" s="31">
        <f>AP34</f>
        <v>6.5467253145169435</v>
      </c>
    </row>
    <row r="50" spans="1:12">
      <c r="A50" s="30" t="s">
        <v>100</v>
      </c>
      <c r="B50" s="31">
        <f>R34</f>
        <v>35.119687861694949</v>
      </c>
      <c r="C50" s="31">
        <f>Y34</f>
        <v>7.9199976085177273</v>
      </c>
      <c r="D50" s="31">
        <f>Z34</f>
        <v>6.1490299534731694</v>
      </c>
      <c r="E50" s="31">
        <f>W34</f>
        <v>7.5253994407236364</v>
      </c>
      <c r="F50" s="31">
        <f>X34</f>
        <v>3.6378344460410075</v>
      </c>
      <c r="G50" s="31">
        <f>T34</f>
        <v>35.148689849361006</v>
      </c>
      <c r="H50" s="31">
        <f>S34</f>
        <v>41.326044670618707</v>
      </c>
      <c r="I50" s="31">
        <f>AA34</f>
        <v>4.8072126305146075</v>
      </c>
      <c r="J50" s="31">
        <f>U34</f>
        <v>50.545595283301935</v>
      </c>
      <c r="K50" s="31">
        <f>V34</f>
        <v>5.7102880585846858</v>
      </c>
      <c r="L50" s="31">
        <f>AB34</f>
        <v>4.3094022665898448</v>
      </c>
    </row>
  </sheetData>
  <mergeCells count="4">
    <mergeCell ref="A2:C2"/>
    <mergeCell ref="A17:C17"/>
    <mergeCell ref="A42:L42"/>
    <mergeCell ref="A47:L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U57"/>
  <sheetViews>
    <sheetView tabSelected="1" topLeftCell="A7" workbookViewId="0">
      <selection activeCell="D49" sqref="D49"/>
    </sheetView>
  </sheetViews>
  <sheetFormatPr defaultRowHeight="12.75"/>
  <cols>
    <col min="1" max="15" width="10.7109375" style="3" customWidth="1"/>
    <col min="17" max="17" width="12.85546875" style="3" customWidth="1"/>
    <col min="18" max="18" width="9.7109375" style="3" customWidth="1"/>
    <col min="19" max="31" width="8.85546875" style="3" customWidth="1"/>
    <col min="33" max="33" width="12.85546875" style="3" customWidth="1"/>
    <col min="34" max="34" width="9.7109375" style="3" customWidth="1"/>
    <col min="35" max="35" width="7" style="3" customWidth="1"/>
    <col min="36" max="36" width="8.85546875" style="3" customWidth="1"/>
    <col min="37" max="42" width="6.85546875" style="3" customWidth="1"/>
    <col min="43" max="43" width="7" style="3" customWidth="1"/>
    <col min="44" max="44" width="7.140625" style="3" customWidth="1"/>
    <col min="45" max="45" width="8" style="3" customWidth="1"/>
    <col min="46" max="46" width="6.85546875" style="3" customWidth="1"/>
    <col min="47" max="47" width="7" style="3" customWidth="1"/>
  </cols>
  <sheetData>
    <row r="1" spans="1:47">
      <c r="A1" s="34" t="s">
        <v>28</v>
      </c>
      <c r="B1" s="35" t="s">
        <v>81</v>
      </c>
      <c r="Q1" s="35" t="s">
        <v>28</v>
      </c>
      <c r="R1" s="50" t="s">
        <v>54</v>
      </c>
      <c r="AG1" s="35" t="s">
        <v>28</v>
      </c>
      <c r="AH1" s="50" t="s">
        <v>70</v>
      </c>
    </row>
    <row r="3" spans="1:47">
      <c r="A3" s="26"/>
      <c r="B3" s="23" t="s">
        <v>106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  <c r="Q3" s="26"/>
      <c r="R3" s="26" t="s">
        <v>106</v>
      </c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5"/>
      <c r="AG3" s="26"/>
      <c r="AH3" s="26" t="s">
        <v>106</v>
      </c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5"/>
    </row>
    <row r="4" spans="1:47" s="49" customFormat="1" ht="25.5">
      <c r="A4" s="45" t="s">
        <v>89</v>
      </c>
      <c r="B4" s="46" t="s">
        <v>121</v>
      </c>
      <c r="C4" s="47" t="s">
        <v>122</v>
      </c>
      <c r="D4" s="47" t="s">
        <v>123</v>
      </c>
      <c r="E4" s="47" t="s">
        <v>124</v>
      </c>
      <c r="F4" s="47" t="s">
        <v>125</v>
      </c>
      <c r="G4" s="47" t="s">
        <v>126</v>
      </c>
      <c r="H4" s="47" t="s">
        <v>127</v>
      </c>
      <c r="I4" s="47" t="s">
        <v>128</v>
      </c>
      <c r="J4" s="47" t="s">
        <v>129</v>
      </c>
      <c r="K4" s="47" t="s">
        <v>130</v>
      </c>
      <c r="L4" s="47" t="s">
        <v>131</v>
      </c>
      <c r="M4" s="47" t="s">
        <v>132</v>
      </c>
      <c r="N4" s="47" t="s">
        <v>133</v>
      </c>
      <c r="O4" s="48" t="s">
        <v>134</v>
      </c>
      <c r="Q4" s="46" t="s">
        <v>89</v>
      </c>
      <c r="R4" s="46" t="s">
        <v>121</v>
      </c>
      <c r="S4" s="47" t="s">
        <v>122</v>
      </c>
      <c r="T4" s="47" t="s">
        <v>123</v>
      </c>
      <c r="U4" s="47" t="s">
        <v>124</v>
      </c>
      <c r="V4" s="47" t="s">
        <v>125</v>
      </c>
      <c r="W4" s="47" t="s">
        <v>126</v>
      </c>
      <c r="X4" s="47" t="s">
        <v>127</v>
      </c>
      <c r="Y4" s="47" t="s">
        <v>128</v>
      </c>
      <c r="Z4" s="47" t="s">
        <v>129</v>
      </c>
      <c r="AA4" s="47" t="s">
        <v>130</v>
      </c>
      <c r="AB4" s="47" t="s">
        <v>131</v>
      </c>
      <c r="AC4" s="47" t="s">
        <v>132</v>
      </c>
      <c r="AD4" s="47" t="s">
        <v>133</v>
      </c>
      <c r="AE4" s="48" t="s">
        <v>134</v>
      </c>
      <c r="AG4" s="46" t="s">
        <v>89</v>
      </c>
      <c r="AH4" s="46" t="s">
        <v>121</v>
      </c>
      <c r="AI4" s="47" t="s">
        <v>122</v>
      </c>
      <c r="AJ4" s="47" t="s">
        <v>123</v>
      </c>
      <c r="AK4" s="47" t="s">
        <v>124</v>
      </c>
      <c r="AL4" s="47" t="s">
        <v>125</v>
      </c>
      <c r="AM4" s="47" t="s">
        <v>126</v>
      </c>
      <c r="AN4" s="47" t="s">
        <v>127</v>
      </c>
      <c r="AO4" s="47" t="s">
        <v>128</v>
      </c>
      <c r="AP4" s="47" t="s">
        <v>129</v>
      </c>
      <c r="AQ4" s="47" t="s">
        <v>130</v>
      </c>
      <c r="AR4" s="47" t="s">
        <v>131</v>
      </c>
      <c r="AS4" s="47" t="s">
        <v>132</v>
      </c>
      <c r="AT4" s="47" t="s">
        <v>133</v>
      </c>
      <c r="AU4" s="48" t="s">
        <v>134</v>
      </c>
    </row>
    <row r="5" spans="1:47">
      <c r="A5" s="27">
        <v>2003</v>
      </c>
      <c r="B5" s="36">
        <f>100*B37/B22</f>
        <v>22.980262404428302</v>
      </c>
      <c r="C5" s="37">
        <f t="shared" ref="C5:O5" si="0">100*C37/C22</f>
        <v>137.61641046867032</v>
      </c>
      <c r="D5" s="37" t="e">
        <f t="shared" si="0"/>
        <v>#DIV/0!</v>
      </c>
      <c r="E5" s="37" t="e">
        <f t="shared" si="0"/>
        <v>#DIV/0!</v>
      </c>
      <c r="F5" s="37">
        <f t="shared" si="0"/>
        <v>12.305877483586258</v>
      </c>
      <c r="G5" s="37">
        <f t="shared" si="0"/>
        <v>5.1471350169484626</v>
      </c>
      <c r="H5" s="37">
        <f t="shared" si="0"/>
        <v>8.0451290950911787</v>
      </c>
      <c r="I5" s="37">
        <f t="shared" si="0"/>
        <v>24.7165342831508</v>
      </c>
      <c r="J5" s="37">
        <f t="shared" si="0"/>
        <v>21.650828271392815</v>
      </c>
      <c r="K5" s="37">
        <f t="shared" si="0"/>
        <v>27.169127994504226</v>
      </c>
      <c r="L5" s="37">
        <f t="shared" si="0"/>
        <v>19.332662821209052</v>
      </c>
      <c r="M5" s="37" t="e">
        <f t="shared" si="0"/>
        <v>#DIV/0!</v>
      </c>
      <c r="N5" s="37" t="e">
        <f t="shared" si="0"/>
        <v>#DIV/0!</v>
      </c>
      <c r="O5" s="38">
        <f t="shared" si="0"/>
        <v>31.133782140435414</v>
      </c>
      <c r="Q5" s="27">
        <v>2000</v>
      </c>
      <c r="R5" s="36">
        <f>100*R37/R22</f>
        <v>45.012398744970021</v>
      </c>
      <c r="S5" s="37">
        <f t="shared" ref="S5:AE5" si="1">100*S37/S22</f>
        <v>203.26984764440138</v>
      </c>
      <c r="T5" s="37">
        <f t="shared" si="1"/>
        <v>31.018616894817306</v>
      </c>
      <c r="U5" s="37">
        <f t="shared" si="1"/>
        <v>20.633191292520845</v>
      </c>
      <c r="V5" s="37">
        <f t="shared" si="1"/>
        <v>21.676235505682317</v>
      </c>
      <c r="W5" s="37">
        <f t="shared" si="1"/>
        <v>23.493250230083703</v>
      </c>
      <c r="X5" s="37">
        <f t="shared" si="1"/>
        <v>27.82988980133225</v>
      </c>
      <c r="Y5" s="37">
        <f t="shared" si="1"/>
        <v>34.244186498690823</v>
      </c>
      <c r="Z5" s="37">
        <f t="shared" si="1"/>
        <v>28.070860222276128</v>
      </c>
      <c r="AA5" s="37">
        <f t="shared" si="1"/>
        <v>50.816791784790105</v>
      </c>
      <c r="AB5" s="37">
        <f t="shared" si="1"/>
        <v>23.139424184957921</v>
      </c>
      <c r="AC5" s="37">
        <f t="shared" si="1"/>
        <v>136.41191972329901</v>
      </c>
      <c r="AD5" s="37" t="e">
        <f t="shared" si="1"/>
        <v>#DIV/0!</v>
      </c>
      <c r="AE5" s="38" t="e">
        <f t="shared" si="1"/>
        <v>#DIV/0!</v>
      </c>
      <c r="AG5" s="27">
        <v>2000</v>
      </c>
      <c r="AH5" s="36">
        <f>100*AH37/AH22</f>
        <v>5.5297809752267586</v>
      </c>
      <c r="AI5" s="37">
        <f t="shared" ref="AI5:AU5" si="2">100*AI37/AI22</f>
        <v>69.327912011849733</v>
      </c>
      <c r="AJ5" s="37">
        <f t="shared" si="2"/>
        <v>27.577580734786626</v>
      </c>
      <c r="AK5" s="37">
        <f t="shared" si="2"/>
        <v>52.102871141818667</v>
      </c>
      <c r="AL5" s="37">
        <f t="shared" si="2"/>
        <v>6.2606603867861637</v>
      </c>
      <c r="AM5" s="37">
        <f t="shared" si="2"/>
        <v>24.727624569078749</v>
      </c>
      <c r="AN5" s="37">
        <f t="shared" si="2"/>
        <v>14.625656391895314</v>
      </c>
      <c r="AO5" s="37">
        <f t="shared" si="2"/>
        <v>35.519860554324289</v>
      </c>
      <c r="AP5" s="37">
        <f t="shared" si="2"/>
        <v>16.427889234667671</v>
      </c>
      <c r="AQ5" s="37">
        <f t="shared" si="2"/>
        <v>8.7755078882667572</v>
      </c>
      <c r="AR5" s="37">
        <f t="shared" si="2"/>
        <v>20.921224326494563</v>
      </c>
      <c r="AS5" s="37" t="e">
        <f t="shared" si="2"/>
        <v>#DIV/0!</v>
      </c>
      <c r="AT5" s="37">
        <f t="shared" si="2"/>
        <v>129.41015972595505</v>
      </c>
      <c r="AU5" s="38" t="e">
        <f t="shared" si="2"/>
        <v>#DIV/0!</v>
      </c>
    </row>
    <row r="6" spans="1:47">
      <c r="A6" s="28">
        <v>2004</v>
      </c>
      <c r="B6" s="39">
        <f t="shared" ref="B6:O6" si="3">100*B38/B23</f>
        <v>20.982832158519795</v>
      </c>
      <c r="C6" s="40">
        <f t="shared" si="3"/>
        <v>116.68056770764707</v>
      </c>
      <c r="D6" s="40">
        <f t="shared" si="3"/>
        <v>32.318242089577026</v>
      </c>
      <c r="E6" s="40" t="e">
        <f t="shared" si="3"/>
        <v>#DIV/0!</v>
      </c>
      <c r="F6" s="40">
        <f t="shared" si="3"/>
        <v>16.313449218711302</v>
      </c>
      <c r="G6" s="40">
        <f t="shared" si="3"/>
        <v>3.1687824538323088</v>
      </c>
      <c r="H6" s="40">
        <f t="shared" si="3"/>
        <v>7.5898296740673974</v>
      </c>
      <c r="I6" s="40">
        <f t="shared" si="3"/>
        <v>25.079549139807899</v>
      </c>
      <c r="J6" s="40">
        <f t="shared" si="3"/>
        <v>24.574551332925019</v>
      </c>
      <c r="K6" s="40">
        <f t="shared" si="3"/>
        <v>28.134641186024567</v>
      </c>
      <c r="L6" s="40">
        <f t="shared" si="3"/>
        <v>22.024394051063698</v>
      </c>
      <c r="M6" s="40" t="e">
        <f t="shared" si="3"/>
        <v>#DIV/0!</v>
      </c>
      <c r="N6" s="40" t="e">
        <f t="shared" si="3"/>
        <v>#DIV/0!</v>
      </c>
      <c r="O6" s="41">
        <f t="shared" si="3"/>
        <v>22.023667442841418</v>
      </c>
      <c r="Q6" s="28">
        <v>2001</v>
      </c>
      <c r="R6" s="39">
        <f t="shared" ref="R6:AE6" si="4">100*R38/R23</f>
        <v>50.435884344116786</v>
      </c>
      <c r="S6" s="40">
        <f t="shared" si="4"/>
        <v>206.32270481553655</v>
      </c>
      <c r="T6" s="40">
        <f t="shared" si="4"/>
        <v>19.560029171846669</v>
      </c>
      <c r="U6" s="40">
        <f t="shared" si="4"/>
        <v>19.039938243363402</v>
      </c>
      <c r="V6" s="40">
        <f t="shared" si="4"/>
        <v>20.860001913258049</v>
      </c>
      <c r="W6" s="40">
        <f t="shared" si="4"/>
        <v>25.095534118679939</v>
      </c>
      <c r="X6" s="40">
        <f t="shared" si="4"/>
        <v>27.404628462359302</v>
      </c>
      <c r="Y6" s="40">
        <f t="shared" si="4"/>
        <v>31.981967364627661</v>
      </c>
      <c r="Z6" s="40">
        <f t="shared" si="4"/>
        <v>28.076703645976238</v>
      </c>
      <c r="AA6" s="40">
        <f t="shared" si="4"/>
        <v>50.618594955417173</v>
      </c>
      <c r="AB6" s="40">
        <f t="shared" si="4"/>
        <v>23.232427727094056</v>
      </c>
      <c r="AC6" s="40">
        <f t="shared" si="4"/>
        <v>135.91263822718025</v>
      </c>
      <c r="AD6" s="40" t="e">
        <f t="shared" si="4"/>
        <v>#DIV/0!</v>
      </c>
      <c r="AE6" s="41" t="e">
        <f t="shared" si="4"/>
        <v>#DIV/0!</v>
      </c>
      <c r="AG6" s="28">
        <v>2001</v>
      </c>
      <c r="AH6" s="39">
        <f t="shared" ref="AH6:AU6" si="5">100*AH38/AH23</f>
        <v>4.1744142729593925</v>
      </c>
      <c r="AI6" s="40">
        <f t="shared" si="5"/>
        <v>59.776645908224765</v>
      </c>
      <c r="AJ6" s="40">
        <f t="shared" si="5"/>
        <v>28.410166735950366</v>
      </c>
      <c r="AK6" s="40">
        <f t="shared" si="5"/>
        <v>104.54983191925436</v>
      </c>
      <c r="AL6" s="40">
        <f t="shared" si="5"/>
        <v>6.9091052221828368</v>
      </c>
      <c r="AM6" s="40">
        <f t="shared" si="5"/>
        <v>26.132434246017869</v>
      </c>
      <c r="AN6" s="40">
        <f t="shared" si="5"/>
        <v>13.894325129913804</v>
      </c>
      <c r="AO6" s="40">
        <f t="shared" si="5"/>
        <v>28.178875709587313</v>
      </c>
      <c r="AP6" s="40">
        <f t="shared" si="5"/>
        <v>16.674517192651827</v>
      </c>
      <c r="AQ6" s="40">
        <f t="shared" si="5"/>
        <v>8.6991792163414647</v>
      </c>
      <c r="AR6" s="40">
        <f t="shared" si="5"/>
        <v>23.020958304277993</v>
      </c>
      <c r="AS6" s="40" t="e">
        <f t="shared" si="5"/>
        <v>#DIV/0!</v>
      </c>
      <c r="AT6" s="40">
        <f t="shared" si="5"/>
        <v>124.84139171274258</v>
      </c>
      <c r="AU6" s="41" t="e">
        <f t="shared" si="5"/>
        <v>#DIV/0!</v>
      </c>
    </row>
    <row r="7" spans="1:47">
      <c r="A7" s="28">
        <v>2005</v>
      </c>
      <c r="B7" s="39">
        <f t="shared" ref="B7:O7" si="6">100*B39/B24</f>
        <v>24.833986992334093</v>
      </c>
      <c r="C7" s="40">
        <f t="shared" si="6"/>
        <v>64.037527656487114</v>
      </c>
      <c r="D7" s="40">
        <f t="shared" si="6"/>
        <v>49.551796652529163</v>
      </c>
      <c r="E7" s="40" t="e">
        <f t="shared" si="6"/>
        <v>#DIV/0!</v>
      </c>
      <c r="F7" s="40">
        <f t="shared" si="6"/>
        <v>20.710193883047143</v>
      </c>
      <c r="G7" s="40">
        <f t="shared" si="6"/>
        <v>17.899914559520436</v>
      </c>
      <c r="H7" s="40">
        <f t="shared" si="6"/>
        <v>8.1054619402941661</v>
      </c>
      <c r="I7" s="40">
        <f t="shared" si="6"/>
        <v>21.736277496838408</v>
      </c>
      <c r="J7" s="40">
        <f t="shared" si="6"/>
        <v>24.812814578933221</v>
      </c>
      <c r="K7" s="40">
        <f t="shared" si="6"/>
        <v>32.321283945501712</v>
      </c>
      <c r="L7" s="40">
        <f t="shared" si="6"/>
        <v>18.817810719295743</v>
      </c>
      <c r="M7" s="40" t="e">
        <f t="shared" si="6"/>
        <v>#DIV/0!</v>
      </c>
      <c r="N7" s="40" t="e">
        <f t="shared" si="6"/>
        <v>#DIV/0!</v>
      </c>
      <c r="O7" s="41">
        <f t="shared" si="6"/>
        <v>51.669003385830514</v>
      </c>
      <c r="Q7" s="28">
        <v>2002</v>
      </c>
      <c r="R7" s="39">
        <f t="shared" ref="R7:AE7" si="7">100*R39/R24</f>
        <v>30.125728366029414</v>
      </c>
      <c r="S7" s="40">
        <f t="shared" si="7"/>
        <v>223.3576405542241</v>
      </c>
      <c r="T7" s="40">
        <f t="shared" si="7"/>
        <v>18.762138336341451</v>
      </c>
      <c r="U7" s="40">
        <f t="shared" si="7"/>
        <v>21.539181561968135</v>
      </c>
      <c r="V7" s="40">
        <f t="shared" si="7"/>
        <v>24.400277011556661</v>
      </c>
      <c r="W7" s="40">
        <f t="shared" si="7"/>
        <v>25.687897782978229</v>
      </c>
      <c r="X7" s="40">
        <f t="shared" si="7"/>
        <v>27.819692445353244</v>
      </c>
      <c r="Y7" s="40">
        <f t="shared" si="7"/>
        <v>35.521270920852153</v>
      </c>
      <c r="Z7" s="40">
        <f t="shared" si="7"/>
        <v>30.989796064592113</v>
      </c>
      <c r="AA7" s="40">
        <f t="shared" si="7"/>
        <v>50.438794805738183</v>
      </c>
      <c r="AB7" s="40">
        <f t="shared" si="7"/>
        <v>22.542056843343143</v>
      </c>
      <c r="AC7" s="40">
        <f t="shared" si="7"/>
        <v>134.92441112503334</v>
      </c>
      <c r="AD7" s="40" t="e">
        <f t="shared" si="7"/>
        <v>#DIV/0!</v>
      </c>
      <c r="AE7" s="41" t="e">
        <f t="shared" si="7"/>
        <v>#DIV/0!</v>
      </c>
      <c r="AG7" s="28">
        <v>2002</v>
      </c>
      <c r="AH7" s="39">
        <f t="shared" ref="AH7:AU7" si="8">100*AH39/AH24</f>
        <v>6.0890331502469559</v>
      </c>
      <c r="AI7" s="40">
        <f t="shared" si="8"/>
        <v>52.86059797458627</v>
      </c>
      <c r="AJ7" s="40">
        <f t="shared" si="8"/>
        <v>8.4438871629722279</v>
      </c>
      <c r="AK7" s="40">
        <f t="shared" si="8"/>
        <v>67.321141596530509</v>
      </c>
      <c r="AL7" s="40">
        <f t="shared" si="8"/>
        <v>6.0524103053691114</v>
      </c>
      <c r="AM7" s="40">
        <f t="shared" si="8"/>
        <v>24.346380201712769</v>
      </c>
      <c r="AN7" s="40">
        <f t="shared" si="8"/>
        <v>13.77410884953918</v>
      </c>
      <c r="AO7" s="40">
        <f t="shared" si="8"/>
        <v>27.192386970906401</v>
      </c>
      <c r="AP7" s="40">
        <f t="shared" si="8"/>
        <v>17.015293266517801</v>
      </c>
      <c r="AQ7" s="40">
        <f t="shared" si="8"/>
        <v>8.3369827693592882</v>
      </c>
      <c r="AR7" s="40">
        <f t="shared" si="8"/>
        <v>17.578788905571553</v>
      </c>
      <c r="AS7" s="40" t="e">
        <f t="shared" si="8"/>
        <v>#DIV/0!</v>
      </c>
      <c r="AT7" s="40">
        <f t="shared" si="8"/>
        <v>122.69623581829522</v>
      </c>
      <c r="AU7" s="41" t="e">
        <f t="shared" si="8"/>
        <v>#DIV/0!</v>
      </c>
    </row>
    <row r="8" spans="1:47">
      <c r="A8" s="28">
        <v>2006</v>
      </c>
      <c r="B8" s="39">
        <f t="shared" ref="B8:O8" si="9">100*B40/B25</f>
        <v>35.931261821723595</v>
      </c>
      <c r="C8" s="40">
        <f t="shared" si="9"/>
        <v>104.38579190506098</v>
      </c>
      <c r="D8" s="40">
        <f t="shared" si="9"/>
        <v>49.675821594567829</v>
      </c>
      <c r="E8" s="40" t="e">
        <f t="shared" si="9"/>
        <v>#DIV/0!</v>
      </c>
      <c r="F8" s="40">
        <f t="shared" si="9"/>
        <v>20.560566992152953</v>
      </c>
      <c r="G8" s="40">
        <f t="shared" si="9"/>
        <v>16.288260355382537</v>
      </c>
      <c r="H8" s="40">
        <f t="shared" si="9"/>
        <v>10.80590696654421</v>
      </c>
      <c r="I8" s="40">
        <f t="shared" si="9"/>
        <v>19.680714815424114</v>
      </c>
      <c r="J8" s="40">
        <f t="shared" si="9"/>
        <v>27.229683526868151</v>
      </c>
      <c r="K8" s="40">
        <f t="shared" si="9"/>
        <v>29.885647081798702</v>
      </c>
      <c r="L8" s="40">
        <f t="shared" si="9"/>
        <v>18.099130591096831</v>
      </c>
      <c r="M8" s="40" t="e">
        <f t="shared" si="9"/>
        <v>#DIV/0!</v>
      </c>
      <c r="N8" s="40" t="e">
        <f t="shared" si="9"/>
        <v>#DIV/0!</v>
      </c>
      <c r="O8" s="41">
        <f t="shared" si="9"/>
        <v>29.364891904005653</v>
      </c>
      <c r="Q8" s="28">
        <v>2003</v>
      </c>
      <c r="R8" s="39">
        <f t="shared" ref="R8:AE8" si="10">100*R40/R25</f>
        <v>29.364556716735372</v>
      </c>
      <c r="S8" s="40">
        <f t="shared" si="10"/>
        <v>125.57084916088407</v>
      </c>
      <c r="T8" s="40">
        <f t="shared" si="10"/>
        <v>20.36769930097595</v>
      </c>
      <c r="U8" s="40">
        <f t="shared" si="10"/>
        <v>34.385941279033609</v>
      </c>
      <c r="V8" s="40">
        <f t="shared" si="10"/>
        <v>26.128814737548737</v>
      </c>
      <c r="W8" s="40">
        <f t="shared" si="10"/>
        <v>26.771552681801186</v>
      </c>
      <c r="X8" s="40">
        <f t="shared" si="10"/>
        <v>30.204575256384395</v>
      </c>
      <c r="Y8" s="40">
        <f t="shared" si="10"/>
        <v>31.55806584637994</v>
      </c>
      <c r="Z8" s="40">
        <f t="shared" si="10"/>
        <v>23.826717124218803</v>
      </c>
      <c r="AA8" s="40">
        <f t="shared" si="10"/>
        <v>56.975603179504709</v>
      </c>
      <c r="AB8" s="40">
        <f t="shared" si="10"/>
        <v>23.290540865690868</v>
      </c>
      <c r="AC8" s="40">
        <f t="shared" si="10"/>
        <v>129.13124391965391</v>
      </c>
      <c r="AD8" s="40" t="e">
        <f t="shared" si="10"/>
        <v>#DIV/0!</v>
      </c>
      <c r="AE8" s="41" t="e">
        <f t="shared" si="10"/>
        <v>#DIV/0!</v>
      </c>
      <c r="AG8" s="28">
        <v>2003</v>
      </c>
      <c r="AH8" s="39">
        <f t="shared" ref="AH8:AU8" si="11">100*AH40/AH25</f>
        <v>3.0274907061251186</v>
      </c>
      <c r="AI8" s="40">
        <f t="shared" si="11"/>
        <v>45.927658082974112</v>
      </c>
      <c r="AJ8" s="40">
        <f t="shared" si="11"/>
        <v>18.620701623361953</v>
      </c>
      <c r="AK8" s="40">
        <f t="shared" si="11"/>
        <v>109.96827470356332</v>
      </c>
      <c r="AL8" s="40">
        <f t="shared" si="11"/>
        <v>9.0389136435234096</v>
      </c>
      <c r="AM8" s="40">
        <f t="shared" si="11"/>
        <v>21.330475459828467</v>
      </c>
      <c r="AN8" s="40">
        <f t="shared" si="11"/>
        <v>14.210076644416446</v>
      </c>
      <c r="AO8" s="40">
        <f t="shared" si="11"/>
        <v>30.575412119768064</v>
      </c>
      <c r="AP8" s="40">
        <f t="shared" si="11"/>
        <v>16.825995279733515</v>
      </c>
      <c r="AQ8" s="40">
        <f t="shared" si="11"/>
        <v>8.530719317846426</v>
      </c>
      <c r="AR8" s="40">
        <f t="shared" si="11"/>
        <v>17.905410042243634</v>
      </c>
      <c r="AS8" s="40" t="e">
        <f t="shared" si="11"/>
        <v>#DIV/0!</v>
      </c>
      <c r="AT8" s="40">
        <f t="shared" si="11"/>
        <v>123.37337944620141</v>
      </c>
      <c r="AU8" s="41" t="e">
        <f t="shared" si="11"/>
        <v>#DIV/0!</v>
      </c>
    </row>
    <row r="9" spans="1:47">
      <c r="A9" s="28">
        <v>2007</v>
      </c>
      <c r="B9" s="39">
        <f t="shared" ref="B9:O9" si="12">100*B41/B26</f>
        <v>23.243966993882079</v>
      </c>
      <c r="C9" s="40">
        <f t="shared" si="12"/>
        <v>133.59175033465905</v>
      </c>
      <c r="D9" s="40">
        <f t="shared" si="12"/>
        <v>25.782418511249759</v>
      </c>
      <c r="E9" s="40" t="e">
        <f t="shared" si="12"/>
        <v>#DIV/0!</v>
      </c>
      <c r="F9" s="40">
        <f t="shared" si="12"/>
        <v>19.251103280072837</v>
      </c>
      <c r="G9" s="40">
        <f t="shared" si="12"/>
        <v>14.174422188846048</v>
      </c>
      <c r="H9" s="40">
        <f t="shared" si="12"/>
        <v>12.102688157799044</v>
      </c>
      <c r="I9" s="40">
        <f t="shared" si="12"/>
        <v>20.338535464442685</v>
      </c>
      <c r="J9" s="40">
        <f t="shared" si="12"/>
        <v>28.321130822577285</v>
      </c>
      <c r="K9" s="40">
        <f t="shared" si="12"/>
        <v>35.351648042960583</v>
      </c>
      <c r="L9" s="40" t="e">
        <f t="shared" si="12"/>
        <v>#DIV/0!</v>
      </c>
      <c r="M9" s="40" t="e">
        <f t="shared" si="12"/>
        <v>#DIV/0!</v>
      </c>
      <c r="N9" s="40" t="e">
        <f t="shared" si="12"/>
        <v>#DIV/0!</v>
      </c>
      <c r="O9" s="41">
        <f t="shared" si="12"/>
        <v>42.654079884270189</v>
      </c>
      <c r="Q9" s="28">
        <v>2004</v>
      </c>
      <c r="R9" s="39">
        <f t="shared" ref="R9:AE9" si="13">100*R41/R26</f>
        <v>28.796172764922815</v>
      </c>
      <c r="S9" s="40">
        <f t="shared" si="13"/>
        <v>199.59186262896947</v>
      </c>
      <c r="T9" s="40">
        <f t="shared" si="13"/>
        <v>13.187684794973395</v>
      </c>
      <c r="U9" s="40">
        <f t="shared" si="13"/>
        <v>56.636381209342325</v>
      </c>
      <c r="V9" s="40">
        <f t="shared" si="13"/>
        <v>25.498407558975174</v>
      </c>
      <c r="W9" s="40">
        <f t="shared" si="13"/>
        <v>24.03292579805867</v>
      </c>
      <c r="X9" s="40">
        <f t="shared" si="13"/>
        <v>27.914891396381783</v>
      </c>
      <c r="Y9" s="40">
        <f t="shared" si="13"/>
        <v>32.623302538265918</v>
      </c>
      <c r="Z9" s="40">
        <f t="shared" si="13"/>
        <v>30.699211360586418</v>
      </c>
      <c r="AA9" s="40">
        <f t="shared" si="13"/>
        <v>54.927100242715824</v>
      </c>
      <c r="AB9" s="40">
        <f t="shared" si="13"/>
        <v>21.850317500562142</v>
      </c>
      <c r="AC9" s="40">
        <f t="shared" si="13"/>
        <v>134.04351068798596</v>
      </c>
      <c r="AD9" s="40" t="e">
        <f t="shared" si="13"/>
        <v>#DIV/0!</v>
      </c>
      <c r="AE9" s="41" t="e">
        <f t="shared" si="13"/>
        <v>#DIV/0!</v>
      </c>
      <c r="AG9" s="28">
        <v>2004</v>
      </c>
      <c r="AH9" s="39">
        <f t="shared" ref="AH9:AU9" si="14">100*AH41/AH26</f>
        <v>4.2069026712547748</v>
      </c>
      <c r="AI9" s="40">
        <f t="shared" si="14"/>
        <v>63.259092008501746</v>
      </c>
      <c r="AJ9" s="40">
        <f t="shared" si="14"/>
        <v>2.1202607502437871E-6</v>
      </c>
      <c r="AK9" s="40">
        <f t="shared" si="14"/>
        <v>49.945887430033835</v>
      </c>
      <c r="AL9" s="40">
        <f t="shared" si="14"/>
        <v>5.2983112799426975</v>
      </c>
      <c r="AM9" s="40">
        <f t="shared" si="14"/>
        <v>23.268315388284201</v>
      </c>
      <c r="AN9" s="40">
        <f t="shared" si="14"/>
        <v>14.981285369261224</v>
      </c>
      <c r="AO9" s="40">
        <f t="shared" si="14"/>
        <v>27.000637108281477</v>
      </c>
      <c r="AP9" s="40">
        <f t="shared" si="14"/>
        <v>18.913199913181955</v>
      </c>
      <c r="AQ9" s="40">
        <f t="shared" si="14"/>
        <v>8.9313727532754896</v>
      </c>
      <c r="AR9" s="40">
        <f t="shared" si="14"/>
        <v>13.516430536360041</v>
      </c>
      <c r="AS9" s="40" t="e">
        <f t="shared" si="14"/>
        <v>#DIV/0!</v>
      </c>
      <c r="AT9" s="40">
        <f t="shared" si="14"/>
        <v>120.1824342649207</v>
      </c>
      <c r="AU9" s="41" t="e">
        <f t="shared" si="14"/>
        <v>#DIV/0!</v>
      </c>
    </row>
    <row r="10" spans="1:47">
      <c r="A10" s="28">
        <v>2008</v>
      </c>
      <c r="B10" s="39">
        <f t="shared" ref="B10:O10" si="15">100*B42/B27</f>
        <v>31.882134036116426</v>
      </c>
      <c r="C10" s="40">
        <f t="shared" si="15"/>
        <v>131.78435623289658</v>
      </c>
      <c r="D10" s="40">
        <f t="shared" si="15"/>
        <v>33.539164889751945</v>
      </c>
      <c r="E10" s="40" t="e">
        <f t="shared" si="15"/>
        <v>#DIV/0!</v>
      </c>
      <c r="F10" s="40">
        <f t="shared" si="15"/>
        <v>21.016399008842367</v>
      </c>
      <c r="G10" s="40">
        <f t="shared" si="15"/>
        <v>11.338822984821894</v>
      </c>
      <c r="H10" s="40">
        <f t="shared" si="15"/>
        <v>12.575098428072323</v>
      </c>
      <c r="I10" s="40">
        <f t="shared" si="15"/>
        <v>21.584994780465689</v>
      </c>
      <c r="J10" s="40">
        <f t="shared" si="15"/>
        <v>30.170492224541299</v>
      </c>
      <c r="K10" s="40">
        <f t="shared" si="15"/>
        <v>41.227105366761435</v>
      </c>
      <c r="L10" s="40" t="e">
        <f t="shared" si="15"/>
        <v>#DIV/0!</v>
      </c>
      <c r="M10" s="40" t="e">
        <f t="shared" si="15"/>
        <v>#DIV/0!</v>
      </c>
      <c r="N10" s="40" t="e">
        <f t="shared" si="15"/>
        <v>#DIV/0!</v>
      </c>
      <c r="O10" s="41">
        <f t="shared" si="15"/>
        <v>21.374662753163246</v>
      </c>
      <c r="Q10" s="28">
        <v>2005</v>
      </c>
      <c r="R10" s="39">
        <f t="shared" ref="R10:AE10" si="16">100*R42/R27</f>
        <v>35.085673035288735</v>
      </c>
      <c r="S10" s="40">
        <f t="shared" si="16"/>
        <v>178.19320083345877</v>
      </c>
      <c r="T10" s="40">
        <f t="shared" si="16"/>
        <v>23.120324339921204</v>
      </c>
      <c r="U10" s="40">
        <f t="shared" si="16"/>
        <v>50.002348958971361</v>
      </c>
      <c r="V10" s="40">
        <f t="shared" si="16"/>
        <v>23.68779540943282</v>
      </c>
      <c r="W10" s="40">
        <f t="shared" si="16"/>
        <v>21.939344130996297</v>
      </c>
      <c r="X10" s="40">
        <f t="shared" si="16"/>
        <v>26.328345569370256</v>
      </c>
      <c r="Y10" s="40">
        <f t="shared" si="16"/>
        <v>31.44024558028525</v>
      </c>
      <c r="Z10" s="40">
        <f t="shared" si="16"/>
        <v>31.704387666360084</v>
      </c>
      <c r="AA10" s="40">
        <f t="shared" si="16"/>
        <v>57.379244124052661</v>
      </c>
      <c r="AB10" s="40">
        <f t="shared" si="16"/>
        <v>22.858602206984429</v>
      </c>
      <c r="AC10" s="40">
        <f t="shared" si="16"/>
        <v>140.96530452888555</v>
      </c>
      <c r="AD10" s="40" t="e">
        <f t="shared" si="16"/>
        <v>#DIV/0!</v>
      </c>
      <c r="AE10" s="41" t="e">
        <f t="shared" si="16"/>
        <v>#DIV/0!</v>
      </c>
      <c r="AG10" s="28">
        <v>2005</v>
      </c>
      <c r="AH10" s="39">
        <f t="shared" ref="AH10:AU10" si="17">100*AH42/AH27</f>
        <v>5.1407152633291684</v>
      </c>
      <c r="AI10" s="40">
        <f t="shared" si="17"/>
        <v>62.644333343088576</v>
      </c>
      <c r="AJ10" s="40">
        <f t="shared" si="17"/>
        <v>2.1202607502437871E-6</v>
      </c>
      <c r="AK10" s="40">
        <f t="shared" si="17"/>
        <v>8.4438871629723149</v>
      </c>
      <c r="AL10" s="40">
        <f t="shared" si="17"/>
        <v>6.4180310226951649</v>
      </c>
      <c r="AM10" s="40">
        <f t="shared" si="17"/>
        <v>28.09594317001223</v>
      </c>
      <c r="AN10" s="40">
        <f t="shared" si="17"/>
        <v>14.242858808501461</v>
      </c>
      <c r="AO10" s="40">
        <f t="shared" si="17"/>
        <v>27.656515065439343</v>
      </c>
      <c r="AP10" s="40">
        <f t="shared" si="17"/>
        <v>17.689573152315681</v>
      </c>
      <c r="AQ10" s="40">
        <f t="shared" si="17"/>
        <v>8.6911757945339989</v>
      </c>
      <c r="AR10" s="40">
        <f t="shared" si="17"/>
        <v>12.80826065983878</v>
      </c>
      <c r="AS10" s="40" t="e">
        <f t="shared" si="17"/>
        <v>#DIV/0!</v>
      </c>
      <c r="AT10" s="40">
        <f t="shared" si="17"/>
        <v>133.56728437125543</v>
      </c>
      <c r="AU10" s="41" t="e">
        <f t="shared" si="17"/>
        <v>#DIV/0!</v>
      </c>
    </row>
    <row r="11" spans="1:47">
      <c r="A11" s="29">
        <v>2009</v>
      </c>
      <c r="B11" s="42">
        <f t="shared" ref="B11:O11" si="18">100*B43/B28</f>
        <v>33.90965335962467</v>
      </c>
      <c r="C11" s="43">
        <f t="shared" si="18"/>
        <v>136.66564012099104</v>
      </c>
      <c r="D11" s="43">
        <f t="shared" si="18"/>
        <v>39.556606290871251</v>
      </c>
      <c r="E11" s="43" t="e">
        <f t="shared" si="18"/>
        <v>#DIV/0!</v>
      </c>
      <c r="F11" s="43">
        <f t="shared" si="18"/>
        <v>19.763027900471258</v>
      </c>
      <c r="G11" s="43">
        <f t="shared" si="18"/>
        <v>9.1829678539729507</v>
      </c>
      <c r="H11" s="43">
        <f t="shared" si="18"/>
        <v>11.526021885209685</v>
      </c>
      <c r="I11" s="43">
        <f t="shared" si="18"/>
        <v>19.965157544120594</v>
      </c>
      <c r="J11" s="43">
        <f t="shared" si="18"/>
        <v>26.409858099775555</v>
      </c>
      <c r="K11" s="43">
        <f t="shared" si="18"/>
        <v>34.826278994452785</v>
      </c>
      <c r="L11" s="43" t="e">
        <f t="shared" si="18"/>
        <v>#DIV/0!</v>
      </c>
      <c r="M11" s="43" t="e">
        <f t="shared" si="18"/>
        <v>#DIV/0!</v>
      </c>
      <c r="N11" s="43" t="e">
        <f t="shared" si="18"/>
        <v>#DIV/0!</v>
      </c>
      <c r="O11" s="44">
        <f t="shared" si="18"/>
        <v>28.180282557787219</v>
      </c>
      <c r="Q11" s="28">
        <v>2006</v>
      </c>
      <c r="R11" s="39">
        <f t="shared" ref="R11:AE11" si="19">100*R43/R28</f>
        <v>35.27796225214535</v>
      </c>
      <c r="S11" s="40">
        <f t="shared" si="19"/>
        <v>182.83116318935868</v>
      </c>
      <c r="T11" s="40">
        <f t="shared" si="19"/>
        <v>34.393424116059961</v>
      </c>
      <c r="U11" s="40">
        <f t="shared" si="19"/>
        <v>23.258176015166971</v>
      </c>
      <c r="V11" s="40">
        <f t="shared" si="19"/>
        <v>21.568269823526943</v>
      </c>
      <c r="W11" s="40">
        <f t="shared" si="19"/>
        <v>23.178885817179509</v>
      </c>
      <c r="X11" s="40">
        <f t="shared" si="19"/>
        <v>27.026685788230768</v>
      </c>
      <c r="Y11" s="40">
        <f t="shared" si="19"/>
        <v>32.741148953194184</v>
      </c>
      <c r="Z11" s="40">
        <f t="shared" si="19"/>
        <v>30.170084981454504</v>
      </c>
      <c r="AA11" s="40">
        <f t="shared" si="19"/>
        <v>56.797389238642658</v>
      </c>
      <c r="AB11" s="40">
        <f t="shared" si="19"/>
        <v>21.506963210252362</v>
      </c>
      <c r="AC11" s="40">
        <f t="shared" si="19"/>
        <v>142.202098635863</v>
      </c>
      <c r="AD11" s="40" t="e">
        <f t="shared" si="19"/>
        <v>#DIV/0!</v>
      </c>
      <c r="AE11" s="41" t="e">
        <f t="shared" si="19"/>
        <v>#DIV/0!</v>
      </c>
      <c r="AG11" s="28">
        <v>2006</v>
      </c>
      <c r="AH11" s="39">
        <f t="shared" ref="AH11:AU11" si="20">100*AH43/AH28</f>
        <v>3.6105917900552083</v>
      </c>
      <c r="AI11" s="40">
        <f t="shared" si="20"/>
        <v>57.07001922884357</v>
      </c>
      <c r="AJ11" s="40">
        <f t="shared" si="20"/>
        <v>6.5217391304348604</v>
      </c>
      <c r="AK11" s="40">
        <f t="shared" si="20"/>
        <v>0</v>
      </c>
      <c r="AL11" s="40">
        <f t="shared" si="20"/>
        <v>4.1707168311452243</v>
      </c>
      <c r="AM11" s="40">
        <f t="shared" si="20"/>
        <v>19.699955374157021</v>
      </c>
      <c r="AN11" s="40">
        <f t="shared" si="20"/>
        <v>15.425082585813751</v>
      </c>
      <c r="AO11" s="40">
        <f t="shared" si="20"/>
        <v>30.089035557680823</v>
      </c>
      <c r="AP11" s="40">
        <f t="shared" si="20"/>
        <v>17.737571933254163</v>
      </c>
      <c r="AQ11" s="40">
        <f t="shared" si="20"/>
        <v>8.0074592783176133</v>
      </c>
      <c r="AR11" s="40">
        <f t="shared" si="20"/>
        <v>13.388739931736858</v>
      </c>
      <c r="AS11" s="40" t="e">
        <f t="shared" si="20"/>
        <v>#DIV/0!</v>
      </c>
      <c r="AT11" s="40">
        <f t="shared" si="20"/>
        <v>121.55391082316807</v>
      </c>
      <c r="AU11" s="41" t="e">
        <f t="shared" si="20"/>
        <v>#DIV/0!</v>
      </c>
    </row>
    <row r="12" spans="1:47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Q12" s="28">
        <v>2007</v>
      </c>
      <c r="R12" s="39">
        <f t="shared" ref="R12:AE12" si="21">100*R44/R29</f>
        <v>38.92239690459629</v>
      </c>
      <c r="S12" s="40">
        <f t="shared" si="21"/>
        <v>188.65453625314086</v>
      </c>
      <c r="T12" s="40">
        <f t="shared" si="21"/>
        <v>17.301411151210214</v>
      </c>
      <c r="U12" s="40">
        <f t="shared" si="21"/>
        <v>42.233072077331776</v>
      </c>
      <c r="V12" s="40">
        <f t="shared" si="21"/>
        <v>20.995828378034609</v>
      </c>
      <c r="W12" s="40">
        <f t="shared" si="21"/>
        <v>21.978694135015242</v>
      </c>
      <c r="X12" s="40">
        <f t="shared" si="21"/>
        <v>28.299594669443998</v>
      </c>
      <c r="Y12" s="40">
        <f t="shared" si="21"/>
        <v>35.57326525842722</v>
      </c>
      <c r="Z12" s="40">
        <f t="shared" si="21"/>
        <v>30.209517570921498</v>
      </c>
      <c r="AA12" s="40">
        <f t="shared" si="21"/>
        <v>54.628076996852442</v>
      </c>
      <c r="AB12" s="40">
        <f t="shared" si="21"/>
        <v>23.460627477978676</v>
      </c>
      <c r="AC12" s="40">
        <f t="shared" si="21"/>
        <v>142.8002117931388</v>
      </c>
      <c r="AD12" s="40" t="e">
        <f t="shared" si="21"/>
        <v>#DIV/0!</v>
      </c>
      <c r="AE12" s="41" t="e">
        <f t="shared" si="21"/>
        <v>#DIV/0!</v>
      </c>
      <c r="AG12" s="28">
        <v>2007</v>
      </c>
      <c r="AH12" s="39">
        <f t="shared" ref="AH12:AU12" si="22">100*AH44/AH29</f>
        <v>3.7889560295261635</v>
      </c>
      <c r="AI12" s="40">
        <f t="shared" si="22"/>
        <v>67.165044364725532</v>
      </c>
      <c r="AJ12" s="40">
        <f t="shared" si="22"/>
        <v>2.1202607502437871E-6</v>
      </c>
      <c r="AK12" s="40">
        <f t="shared" si="22"/>
        <v>18.915688050871157</v>
      </c>
      <c r="AL12" s="40">
        <f t="shared" si="22"/>
        <v>6.9599434549272106</v>
      </c>
      <c r="AM12" s="40">
        <f t="shared" si="22"/>
        <v>21.985342639485591</v>
      </c>
      <c r="AN12" s="40">
        <f t="shared" si="22"/>
        <v>14.07590614873069</v>
      </c>
      <c r="AO12" s="40">
        <f t="shared" si="22"/>
        <v>27.226782248658679</v>
      </c>
      <c r="AP12" s="40">
        <f t="shared" si="22"/>
        <v>18.975250985354283</v>
      </c>
      <c r="AQ12" s="40">
        <f t="shared" si="22"/>
        <v>6.8514788100503496</v>
      </c>
      <c r="AR12" s="40">
        <f t="shared" si="22"/>
        <v>10.909279229514894</v>
      </c>
      <c r="AS12" s="40" t="e">
        <f t="shared" si="22"/>
        <v>#DIV/0!</v>
      </c>
      <c r="AT12" s="40">
        <f t="shared" si="22"/>
        <v>117.52343147471674</v>
      </c>
      <c r="AU12" s="41" t="e">
        <f t="shared" si="22"/>
        <v>#DIV/0!</v>
      </c>
    </row>
    <row r="13" spans="1:47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Q13" s="28">
        <v>2008</v>
      </c>
      <c r="R13" s="39">
        <f t="shared" ref="R13:AE13" si="23">100*R45/R30</f>
        <v>43.760241698592992</v>
      </c>
      <c r="S13" s="40">
        <f t="shared" si="23"/>
        <v>187.72280059596753</v>
      </c>
      <c r="T13" s="40">
        <f t="shared" si="23"/>
        <v>20.660630704842532</v>
      </c>
      <c r="U13" s="40">
        <f t="shared" si="23"/>
        <v>64.163196336365587</v>
      </c>
      <c r="V13" s="40">
        <f t="shared" si="23"/>
        <v>23.042953695293313</v>
      </c>
      <c r="W13" s="40">
        <f t="shared" si="23"/>
        <v>22.850531620950402</v>
      </c>
      <c r="X13" s="40">
        <f t="shared" si="23"/>
        <v>27.017362936700287</v>
      </c>
      <c r="Y13" s="40">
        <f t="shared" si="23"/>
        <v>31.483563027138082</v>
      </c>
      <c r="Z13" s="40">
        <f t="shared" si="23"/>
        <v>29.953803297106688</v>
      </c>
      <c r="AA13" s="40">
        <f t="shared" si="23"/>
        <v>51.857014154518282</v>
      </c>
      <c r="AB13" s="40">
        <f t="shared" si="23"/>
        <v>19.378000849681332</v>
      </c>
      <c r="AC13" s="40">
        <f t="shared" si="23"/>
        <v>157.47310234216266</v>
      </c>
      <c r="AD13" s="40" t="e">
        <f t="shared" si="23"/>
        <v>#DIV/0!</v>
      </c>
      <c r="AE13" s="41" t="e">
        <f t="shared" si="23"/>
        <v>#DIV/0!</v>
      </c>
      <c r="AG13" s="28">
        <v>2008</v>
      </c>
      <c r="AH13" s="39">
        <f t="shared" ref="AH13:AU13" si="24">100*AH45/AH30</f>
        <v>6.4289226380354121</v>
      </c>
      <c r="AI13" s="40">
        <f t="shared" si="24"/>
        <v>86.060075585806857</v>
      </c>
      <c r="AJ13" s="40">
        <f t="shared" si="24"/>
        <v>1.7311856532493074E-6</v>
      </c>
      <c r="AK13" s="40">
        <f t="shared" si="24"/>
        <v>19.36288292157591</v>
      </c>
      <c r="AL13" s="40">
        <f t="shared" si="24"/>
        <v>8.9607256316275592</v>
      </c>
      <c r="AM13" s="40">
        <f t="shared" si="24"/>
        <v>30.964751268590167</v>
      </c>
      <c r="AN13" s="40">
        <f t="shared" si="24"/>
        <v>18.335024016492785</v>
      </c>
      <c r="AO13" s="40">
        <f t="shared" si="24"/>
        <v>30.901677189807678</v>
      </c>
      <c r="AP13" s="40">
        <f t="shared" si="24"/>
        <v>14.666366841851705</v>
      </c>
      <c r="AQ13" s="40">
        <f t="shared" si="24"/>
        <v>7.8118579466885159</v>
      </c>
      <c r="AR13" s="40">
        <f t="shared" si="24"/>
        <v>13.181503488997702</v>
      </c>
      <c r="AS13" s="40" t="e">
        <f t="shared" si="24"/>
        <v>#DIV/0!</v>
      </c>
      <c r="AT13" s="40">
        <f t="shared" si="24"/>
        <v>142.58552319859206</v>
      </c>
      <c r="AU13" s="41" t="e">
        <f t="shared" si="24"/>
        <v>#DIV/0!</v>
      </c>
    </row>
    <row r="14" spans="1:47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 s="29">
        <v>2009</v>
      </c>
      <c r="R14" s="42">
        <f t="shared" ref="R14:AE14" si="25">100*R46/R31</f>
        <v>20.097878122344721</v>
      </c>
      <c r="S14" s="43">
        <f t="shared" si="25"/>
        <v>188.14799007128138</v>
      </c>
      <c r="T14" s="43">
        <f t="shared" si="25"/>
        <v>19.416420190958352</v>
      </c>
      <c r="U14" s="43">
        <f t="shared" si="25"/>
        <v>56.992308140245086</v>
      </c>
      <c r="V14" s="43">
        <f t="shared" si="25"/>
        <v>26.66184804489988</v>
      </c>
      <c r="W14" s="43">
        <f t="shared" si="25"/>
        <v>22.856135519167889</v>
      </c>
      <c r="X14" s="43">
        <f t="shared" si="25"/>
        <v>27.593554817074661</v>
      </c>
      <c r="Y14" s="43">
        <f t="shared" si="25"/>
        <v>29.329034274272303</v>
      </c>
      <c r="Z14" s="43">
        <f t="shared" si="25"/>
        <v>29.091344407563593</v>
      </c>
      <c r="AA14" s="43">
        <f t="shared" si="25"/>
        <v>48.927553393597137</v>
      </c>
      <c r="AB14" s="43">
        <f t="shared" si="25"/>
        <v>18.248588458372108</v>
      </c>
      <c r="AC14" s="43">
        <f t="shared" si="25"/>
        <v>149.55072798950232</v>
      </c>
      <c r="AD14" s="43" t="e">
        <f t="shared" si="25"/>
        <v>#DIV/0!</v>
      </c>
      <c r="AE14" s="44" t="e">
        <f t="shared" si="25"/>
        <v>#DIV/0!</v>
      </c>
      <c r="AG14" s="29">
        <v>2009</v>
      </c>
      <c r="AH14" s="42">
        <f t="shared" ref="AH14:AU14" si="26">100*AH46/AH31</f>
        <v>8.5195015414064326</v>
      </c>
      <c r="AI14" s="43">
        <f t="shared" si="26"/>
        <v>88.852703445006298</v>
      </c>
      <c r="AJ14" s="43">
        <f t="shared" si="26"/>
        <v>1.7311856532493074E-6</v>
      </c>
      <c r="AK14" s="43">
        <f t="shared" si="26"/>
        <v>0</v>
      </c>
      <c r="AL14" s="43">
        <f t="shared" si="26"/>
        <v>6.1917904761859193</v>
      </c>
      <c r="AM14" s="43">
        <f t="shared" si="26"/>
        <v>24.214848274502309</v>
      </c>
      <c r="AN14" s="43">
        <f t="shared" si="26"/>
        <v>17.162401342835981</v>
      </c>
      <c r="AO14" s="43">
        <f t="shared" si="26"/>
        <v>28.538017915532883</v>
      </c>
      <c r="AP14" s="43">
        <f t="shared" si="26"/>
        <v>14.582596570464384</v>
      </c>
      <c r="AQ14" s="43">
        <f t="shared" si="26"/>
        <v>8.4962833719258093</v>
      </c>
      <c r="AR14" s="43">
        <f t="shared" si="26"/>
        <v>12.006135676130391</v>
      </c>
      <c r="AS14" s="43" t="e">
        <f t="shared" si="26"/>
        <v>#DIV/0!</v>
      </c>
      <c r="AT14" s="43">
        <f t="shared" si="26"/>
        <v>137.43423478510471</v>
      </c>
      <c r="AU14" s="44" t="e">
        <f t="shared" si="26"/>
        <v>#DIV/0!</v>
      </c>
    </row>
    <row r="15" spans="1:47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8" spans="1:47">
      <c r="A18" s="34" t="s">
        <v>28</v>
      </c>
      <c r="B18" s="35" t="s">
        <v>81</v>
      </c>
      <c r="Q18" s="34" t="s">
        <v>28</v>
      </c>
      <c r="R18" s="35" t="s">
        <v>54</v>
      </c>
      <c r="AG18" s="34" t="s">
        <v>28</v>
      </c>
      <c r="AH18" s="35" t="s">
        <v>70</v>
      </c>
    </row>
    <row r="20" spans="1:47">
      <c r="A20" s="26"/>
      <c r="B20" s="23" t="s">
        <v>106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  <c r="Q20" s="26"/>
      <c r="R20" s="23" t="s">
        <v>106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5"/>
      <c r="AG20" s="26"/>
      <c r="AH20" s="23" t="s">
        <v>106</v>
      </c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5"/>
    </row>
    <row r="21" spans="1:47" s="49" customFormat="1" ht="38.25">
      <c r="A21" s="45" t="s">
        <v>89</v>
      </c>
      <c r="B21" s="46" t="s">
        <v>22</v>
      </c>
      <c r="C21" s="47" t="s">
        <v>90</v>
      </c>
      <c r="D21" s="47" t="s">
        <v>91</v>
      </c>
      <c r="E21" s="47" t="s">
        <v>9</v>
      </c>
      <c r="F21" s="47" t="s">
        <v>10</v>
      </c>
      <c r="G21" s="47" t="s">
        <v>11</v>
      </c>
      <c r="H21" s="47" t="s">
        <v>12</v>
      </c>
      <c r="I21" s="47" t="s">
        <v>13</v>
      </c>
      <c r="J21" s="47" t="s">
        <v>14</v>
      </c>
      <c r="K21" s="47" t="s">
        <v>92</v>
      </c>
      <c r="L21" s="47" t="s">
        <v>15</v>
      </c>
      <c r="M21" s="47" t="s">
        <v>16</v>
      </c>
      <c r="N21" s="47" t="s">
        <v>17</v>
      </c>
      <c r="O21" s="48" t="s">
        <v>18</v>
      </c>
      <c r="Q21" s="45" t="s">
        <v>89</v>
      </c>
      <c r="R21" s="46" t="s">
        <v>22</v>
      </c>
      <c r="S21" s="47" t="s">
        <v>90</v>
      </c>
      <c r="T21" s="47" t="s">
        <v>91</v>
      </c>
      <c r="U21" s="47" t="s">
        <v>9</v>
      </c>
      <c r="V21" s="47" t="s">
        <v>10</v>
      </c>
      <c r="W21" s="47" t="s">
        <v>11</v>
      </c>
      <c r="X21" s="47" t="s">
        <v>12</v>
      </c>
      <c r="Y21" s="47" t="s">
        <v>13</v>
      </c>
      <c r="Z21" s="47" t="s">
        <v>14</v>
      </c>
      <c r="AA21" s="47" t="s">
        <v>92</v>
      </c>
      <c r="AB21" s="47" t="s">
        <v>15</v>
      </c>
      <c r="AC21" s="47" t="s">
        <v>16</v>
      </c>
      <c r="AD21" s="47" t="s">
        <v>17</v>
      </c>
      <c r="AE21" s="48" t="s">
        <v>18</v>
      </c>
      <c r="AG21" s="45" t="s">
        <v>89</v>
      </c>
      <c r="AH21" s="46" t="s">
        <v>22</v>
      </c>
      <c r="AI21" s="47" t="s">
        <v>90</v>
      </c>
      <c r="AJ21" s="47" t="s">
        <v>91</v>
      </c>
      <c r="AK21" s="47" t="s">
        <v>9</v>
      </c>
      <c r="AL21" s="47" t="s">
        <v>10</v>
      </c>
      <c r="AM21" s="47" t="s">
        <v>11</v>
      </c>
      <c r="AN21" s="47" t="s">
        <v>12</v>
      </c>
      <c r="AO21" s="47" t="s">
        <v>13</v>
      </c>
      <c r="AP21" s="47" t="s">
        <v>14</v>
      </c>
      <c r="AQ21" s="47" t="s">
        <v>92</v>
      </c>
      <c r="AR21" s="47" t="s">
        <v>15</v>
      </c>
      <c r="AS21" s="47" t="s">
        <v>16</v>
      </c>
      <c r="AT21" s="47" t="s">
        <v>17</v>
      </c>
      <c r="AU21" s="48" t="s">
        <v>18</v>
      </c>
    </row>
    <row r="22" spans="1:47">
      <c r="A22" s="27">
        <v>2003</v>
      </c>
      <c r="B22" s="36">
        <v>2909.5120000000002</v>
      </c>
      <c r="C22" s="37">
        <v>0.17702533484839084</v>
      </c>
      <c r="D22" s="37" t="e">
        <v>#DIV/0!</v>
      </c>
      <c r="E22" s="37" t="e">
        <v>#DIV/0!</v>
      </c>
      <c r="F22" s="37">
        <v>1.6255516775243783</v>
      </c>
      <c r="G22" s="37">
        <v>0.35449678715365035</v>
      </c>
      <c r="H22" s="37">
        <v>2.6575224546725797</v>
      </c>
      <c r="I22" s="37">
        <v>2.7389280841522874</v>
      </c>
      <c r="J22" s="37">
        <v>0.49777306365686946</v>
      </c>
      <c r="K22" s="37">
        <v>2.0423389188677636</v>
      </c>
      <c r="L22" s="37">
        <v>4.5168240040704504</v>
      </c>
      <c r="M22" s="37" t="e">
        <v>#DIV/0!</v>
      </c>
      <c r="N22" s="37" t="e">
        <v>#DIV/0!</v>
      </c>
      <c r="O22" s="38">
        <v>0.64150143227287182</v>
      </c>
      <c r="Q22" s="27">
        <v>2000</v>
      </c>
      <c r="R22" s="36">
        <v>503.66558146399058</v>
      </c>
      <c r="S22" s="37">
        <v>6.1150159973031741E-2</v>
      </c>
      <c r="T22" s="37">
        <v>4.5082348488772505E-3</v>
      </c>
      <c r="U22" s="37">
        <v>4.9719349960355803E-3</v>
      </c>
      <c r="V22" s="37">
        <v>0.54142513521726654</v>
      </c>
      <c r="W22" s="37">
        <v>0.37734725450111734</v>
      </c>
      <c r="X22" s="37">
        <v>0.85829012637223656</v>
      </c>
      <c r="Y22" s="37">
        <v>0.60254466434964549</v>
      </c>
      <c r="Z22" s="37">
        <v>0.28887312975126661</v>
      </c>
      <c r="AA22" s="37">
        <v>0.53444722953712875</v>
      </c>
      <c r="AB22" s="37">
        <v>7.4596293605879209</v>
      </c>
      <c r="AC22" s="37">
        <v>1.4071407024989449</v>
      </c>
      <c r="AD22" s="37" t="e">
        <v>#DIV/0!</v>
      </c>
      <c r="AE22" s="38" t="e">
        <v>#DIV/0!</v>
      </c>
      <c r="AG22" s="27">
        <v>2000</v>
      </c>
      <c r="AH22" s="36">
        <v>664.27288888888893</v>
      </c>
      <c r="AI22" s="37">
        <v>0.15669721899999997</v>
      </c>
      <c r="AJ22" s="37">
        <v>4.8314933333333341E-3</v>
      </c>
      <c r="AK22" s="37">
        <v>2.633333333333333E-3</v>
      </c>
      <c r="AL22" s="37">
        <v>0.36555555555555558</v>
      </c>
      <c r="AM22" s="37">
        <v>0.20144444444444443</v>
      </c>
      <c r="AN22" s="37">
        <v>0.7563333333333333</v>
      </c>
      <c r="AO22" s="37">
        <v>1.0286666666666666</v>
      </c>
      <c r="AP22" s="37">
        <v>0.25155555555555559</v>
      </c>
      <c r="AQ22" s="37">
        <v>1.4068173421467778</v>
      </c>
      <c r="AR22" s="37">
        <v>5.3410038596199998</v>
      </c>
      <c r="AS22" s="37" t="e">
        <v>#DIV/0!</v>
      </c>
      <c r="AT22" s="37">
        <v>8.8778065304450164E-6</v>
      </c>
      <c r="AU22" s="38" t="e">
        <v>#DIV/0!</v>
      </c>
    </row>
    <row r="23" spans="1:47">
      <c r="A23" s="28">
        <v>2004</v>
      </c>
      <c r="B23" s="39">
        <v>2508.7659999999996</v>
      </c>
      <c r="C23" s="40">
        <v>0.17653435004401852</v>
      </c>
      <c r="D23" s="40">
        <v>1.166908173825631E-2</v>
      </c>
      <c r="E23" s="40" t="e">
        <v>#DIV/0!</v>
      </c>
      <c r="F23" s="40">
        <v>1.8387990613637721</v>
      </c>
      <c r="G23" s="40">
        <v>0.37860766949539831</v>
      </c>
      <c r="H23" s="40">
        <v>2.8552956692632292</v>
      </c>
      <c r="I23" s="40">
        <v>3.1393969849625001</v>
      </c>
      <c r="J23" s="40">
        <v>0.55932773743312914</v>
      </c>
      <c r="K23" s="40">
        <v>2.218060740924817</v>
      </c>
      <c r="L23" s="40">
        <v>4.5420807035937525</v>
      </c>
      <c r="M23" s="40" t="e">
        <v>#DIV/0!</v>
      </c>
      <c r="N23" s="40" t="e">
        <v>#DIV/0!</v>
      </c>
      <c r="O23" s="41">
        <v>0.43577138258550308</v>
      </c>
      <c r="Q23" s="28">
        <v>2001</v>
      </c>
      <c r="R23" s="39">
        <v>689.44558972845346</v>
      </c>
      <c r="S23" s="40">
        <v>6.2000320207720221E-2</v>
      </c>
      <c r="T23" s="40">
        <v>7.6019119649724173E-3</v>
      </c>
      <c r="U23" s="40">
        <v>4.8395524523591601E-3</v>
      </c>
      <c r="V23" s="40">
        <v>0.55821178146566219</v>
      </c>
      <c r="W23" s="40">
        <v>0.38891382374832645</v>
      </c>
      <c r="X23" s="40">
        <v>0.89290141172445003</v>
      </c>
      <c r="Y23" s="40">
        <v>0.62734442328072859</v>
      </c>
      <c r="Z23" s="40">
        <v>0.30530020601677738</v>
      </c>
      <c r="AA23" s="40">
        <v>0.53205142620878321</v>
      </c>
      <c r="AB23" s="40">
        <v>7.306673435165612</v>
      </c>
      <c r="AC23" s="40">
        <v>1.4783790630673497</v>
      </c>
      <c r="AD23" s="40" t="e">
        <v>#DIV/0!</v>
      </c>
      <c r="AE23" s="41" t="e">
        <v>#DIV/0!</v>
      </c>
      <c r="AG23" s="28">
        <v>2001</v>
      </c>
      <c r="AH23" s="39">
        <v>749.48655555555558</v>
      </c>
      <c r="AI23" s="40">
        <v>7.0906558333333314E-2</v>
      </c>
      <c r="AJ23" s="40">
        <v>4.4863866666666665E-3</v>
      </c>
      <c r="AK23" s="40">
        <v>2.5888888888888893E-3</v>
      </c>
      <c r="AL23" s="40">
        <v>0.46900000000000008</v>
      </c>
      <c r="AM23" s="40">
        <v>0.17933333333333334</v>
      </c>
      <c r="AN23" s="40">
        <v>0.76455555555555554</v>
      </c>
      <c r="AO23" s="40">
        <v>0.95599999999999996</v>
      </c>
      <c r="AP23" s="40">
        <v>0.23588888888888893</v>
      </c>
      <c r="AQ23" s="40">
        <v>1.4294415434256666</v>
      </c>
      <c r="AR23" s="40">
        <v>5.1444332024800001</v>
      </c>
      <c r="AS23" s="40" t="e">
        <v>#DIV/0!</v>
      </c>
      <c r="AT23" s="40">
        <v>9.9888649469785186E-6</v>
      </c>
      <c r="AU23" s="41" t="e">
        <v>#DIV/0!</v>
      </c>
    </row>
    <row r="24" spans="1:47">
      <c r="A24" s="28">
        <v>2005</v>
      </c>
      <c r="B24" s="39">
        <v>2304.9180000000001</v>
      </c>
      <c r="C24" s="40">
        <v>0.25750333421249183</v>
      </c>
      <c r="D24" s="40">
        <v>1.8584280574447054E-2</v>
      </c>
      <c r="E24" s="40" t="e">
        <v>#DIV/0!</v>
      </c>
      <c r="F24" s="40">
        <v>1.7984820349154582</v>
      </c>
      <c r="G24" s="40">
        <v>0.40654043185633304</v>
      </c>
      <c r="H24" s="40">
        <v>2.774321373439057</v>
      </c>
      <c r="I24" s="40">
        <v>4.0810617435554066</v>
      </c>
      <c r="J24" s="40">
        <v>0.63898814820536198</v>
      </c>
      <c r="K24" s="40">
        <v>2.3476887648270583</v>
      </c>
      <c r="L24" s="40">
        <v>4.636615765390709</v>
      </c>
      <c r="M24" s="40" t="e">
        <v>#DIV/0!</v>
      </c>
      <c r="N24" s="40" t="e">
        <v>#DIV/0!</v>
      </c>
      <c r="O24" s="41">
        <v>0.61497591156899511</v>
      </c>
      <c r="Q24" s="28">
        <v>2002</v>
      </c>
      <c r="R24" s="39">
        <v>1138.6992432113343</v>
      </c>
      <c r="S24" s="40">
        <v>7.8853321600185794E-2</v>
      </c>
      <c r="T24" s="40">
        <v>5.6512724450683473E-3</v>
      </c>
      <c r="U24" s="40">
        <v>3.4052701769959341E-3</v>
      </c>
      <c r="V24" s="40">
        <v>0.52798068889055849</v>
      </c>
      <c r="W24" s="40">
        <v>0.37525942891645847</v>
      </c>
      <c r="X24" s="40">
        <v>0.83621107456542476</v>
      </c>
      <c r="Y24" s="40">
        <v>0.60826806566496561</v>
      </c>
      <c r="Z24" s="40">
        <v>0.31312683455252083</v>
      </c>
      <c r="AA24" s="40">
        <v>0.52904593667591471</v>
      </c>
      <c r="AB24" s="40">
        <v>7.2245915417964373</v>
      </c>
      <c r="AC24" s="40">
        <v>1.4769363924436494</v>
      </c>
      <c r="AD24" s="40" t="e">
        <v>#DIV/0!</v>
      </c>
      <c r="AE24" s="41" t="e">
        <v>#DIV/0!</v>
      </c>
      <c r="AG24" s="28">
        <v>2002</v>
      </c>
      <c r="AH24" s="39">
        <v>653.08355555555545</v>
      </c>
      <c r="AI24" s="40">
        <v>9.8415792999999988E-2</v>
      </c>
      <c r="AJ24" s="40">
        <v>4.0550033333333329E-3</v>
      </c>
      <c r="AK24" s="40">
        <v>2.3000000000000004E-3</v>
      </c>
      <c r="AL24" s="40">
        <v>0.46344444444444438</v>
      </c>
      <c r="AM24" s="40">
        <v>0.1788888888888889</v>
      </c>
      <c r="AN24" s="40">
        <v>0.7887777777777778</v>
      </c>
      <c r="AO24" s="40">
        <v>0.94511111111111112</v>
      </c>
      <c r="AP24" s="40">
        <v>0.23877777777777778</v>
      </c>
      <c r="AQ24" s="40">
        <v>1.4252134140063333</v>
      </c>
      <c r="AR24" s="40">
        <v>5.1150644116000006</v>
      </c>
      <c r="AS24" s="40" t="e">
        <v>#DIV/0!</v>
      </c>
      <c r="AT24" s="40">
        <v>9.241765385548521E-6</v>
      </c>
      <c r="AU24" s="41" t="e">
        <v>#DIV/0!</v>
      </c>
    </row>
    <row r="25" spans="1:47">
      <c r="A25" s="28">
        <v>2006</v>
      </c>
      <c r="B25" s="39">
        <v>1908.6320000000001</v>
      </c>
      <c r="C25" s="40">
        <v>0.40840899926383428</v>
      </c>
      <c r="D25" s="40">
        <v>2.3846077371791851E-2</v>
      </c>
      <c r="E25" s="40" t="e">
        <v>#DIV/0!</v>
      </c>
      <c r="F25" s="40">
        <v>1.7338685702127705</v>
      </c>
      <c r="G25" s="40">
        <v>0.40018161688662018</v>
      </c>
      <c r="H25" s="40">
        <v>2.8539555667051895</v>
      </c>
      <c r="I25" s="40">
        <v>4.9049405489894013</v>
      </c>
      <c r="J25" s="40">
        <v>0.69276033847939955</v>
      </c>
      <c r="K25" s="40">
        <v>2.3414678751392923</v>
      </c>
      <c r="L25" s="40">
        <v>2.993766164919915</v>
      </c>
      <c r="M25" s="40" t="e">
        <v>#DIV/0!</v>
      </c>
      <c r="N25" s="40" t="e">
        <v>#DIV/0!</v>
      </c>
      <c r="O25" s="41">
        <v>0.7181365990834816</v>
      </c>
      <c r="Q25" s="28">
        <v>2003</v>
      </c>
      <c r="R25" s="39">
        <v>1177.277977460556</v>
      </c>
      <c r="S25" s="40">
        <v>3.256377931239629E-2</v>
      </c>
      <c r="T25" s="40">
        <v>4.5009403446064364E-3</v>
      </c>
      <c r="U25" s="40">
        <v>4.1689699394933163E-3</v>
      </c>
      <c r="V25" s="40">
        <v>0.52731376315281386</v>
      </c>
      <c r="W25" s="40">
        <v>0.39296494218304312</v>
      </c>
      <c r="X25" s="40">
        <v>0.85383002229046745</v>
      </c>
      <c r="Y25" s="40">
        <v>0.62793670216598541</v>
      </c>
      <c r="Z25" s="40">
        <v>0.30676235132300073</v>
      </c>
      <c r="AA25" s="40">
        <v>0.5172692776627813</v>
      </c>
      <c r="AB25" s="40">
        <v>7.4853589409424766</v>
      </c>
      <c r="AC25" s="40">
        <v>1.7633189640534581</v>
      </c>
      <c r="AD25" s="40" t="e">
        <v>#DIV/0!</v>
      </c>
      <c r="AE25" s="41" t="e">
        <v>#DIV/0!</v>
      </c>
      <c r="AG25" s="28">
        <v>2003</v>
      </c>
      <c r="AH25" s="39">
        <v>1194.1525555555554</v>
      </c>
      <c r="AI25" s="40">
        <v>6.7442804333333328E-2</v>
      </c>
      <c r="AJ25" s="40">
        <v>4.2275566666666667E-3</v>
      </c>
      <c r="AK25" s="40">
        <v>1.988888888888889E-3</v>
      </c>
      <c r="AL25" s="40">
        <v>0.46588888888888885</v>
      </c>
      <c r="AM25" s="40">
        <v>0.14333333333333337</v>
      </c>
      <c r="AN25" s="40">
        <v>0.72500000000000009</v>
      </c>
      <c r="AO25" s="40">
        <v>0.88488888888888884</v>
      </c>
      <c r="AP25" s="40">
        <v>0.21033333333333334</v>
      </c>
      <c r="AQ25" s="40">
        <v>1.3145031831580003</v>
      </c>
      <c r="AR25" s="40">
        <v>4.8347259532000013</v>
      </c>
      <c r="AS25" s="40" t="e">
        <v>#DIV/0!</v>
      </c>
      <c r="AT25" s="40">
        <v>1.0591223026006198E-5</v>
      </c>
      <c r="AU25" s="41" t="e">
        <v>#DIV/0!</v>
      </c>
    </row>
    <row r="26" spans="1:47">
      <c r="A26" s="28">
        <v>2007</v>
      </c>
      <c r="B26" s="39">
        <v>1841.288</v>
      </c>
      <c r="C26" s="40">
        <v>0.54194661104853403</v>
      </c>
      <c r="D26" s="40">
        <v>1.9012410382832294E-2</v>
      </c>
      <c r="E26" s="40" t="e">
        <v>#DIV/0!</v>
      </c>
      <c r="F26" s="40">
        <v>1.6313154832516665</v>
      </c>
      <c r="G26" s="40">
        <v>0.40927904849046703</v>
      </c>
      <c r="H26" s="40">
        <v>2.9027370851370029</v>
      </c>
      <c r="I26" s="40">
        <v>4.9614213943346881</v>
      </c>
      <c r="J26" s="40">
        <v>0.72822258947936458</v>
      </c>
      <c r="K26" s="40">
        <v>2.1898912844629246</v>
      </c>
      <c r="L26" s="40" t="e">
        <v>#DIV/0!</v>
      </c>
      <c r="M26" s="40" t="e">
        <v>#DIV/0!</v>
      </c>
      <c r="N26" s="40" t="e">
        <v>#DIV/0!</v>
      </c>
      <c r="O26" s="41">
        <v>0.57141322466326139</v>
      </c>
      <c r="Q26" s="28">
        <v>2004</v>
      </c>
      <c r="R26" s="39">
        <v>1349.4977266824085</v>
      </c>
      <c r="S26" s="40">
        <v>0.10253985861073692</v>
      </c>
      <c r="T26" s="40">
        <v>7.3506506738337382E-3</v>
      </c>
      <c r="U26" s="40">
        <v>2.3418049486585379E-3</v>
      </c>
      <c r="V26" s="40">
        <v>0.53720589588219703</v>
      </c>
      <c r="W26" s="40">
        <v>0.40759813818134261</v>
      </c>
      <c r="X26" s="40">
        <v>0.87047541609019541</v>
      </c>
      <c r="Y26" s="40">
        <v>0.63473331284721213</v>
      </c>
      <c r="Z26" s="40">
        <v>0.32568086663093915</v>
      </c>
      <c r="AA26" s="40">
        <v>0.48547817603112453</v>
      </c>
      <c r="AB26" s="40">
        <v>7.8949245928510532</v>
      </c>
      <c r="AC26" s="40">
        <v>1.6114193558601577</v>
      </c>
      <c r="AD26" s="40" t="e">
        <v>#DIV/0!</v>
      </c>
      <c r="AE26" s="41" t="e">
        <v>#DIV/0!</v>
      </c>
      <c r="AG26" s="28">
        <v>2004</v>
      </c>
      <c r="AH26" s="39">
        <v>969.55544444444445</v>
      </c>
      <c r="AI26" s="40">
        <v>7.7482671000000003E-2</v>
      </c>
      <c r="AJ26" s="40">
        <v>3.8824499999999995E-3</v>
      </c>
      <c r="AK26" s="40">
        <v>9.5555555555555552E-4</v>
      </c>
      <c r="AL26" s="40">
        <v>0.42266666666666669</v>
      </c>
      <c r="AM26" s="40">
        <v>0.159</v>
      </c>
      <c r="AN26" s="40">
        <v>0.75211111111111117</v>
      </c>
      <c r="AO26" s="40">
        <v>0.85522222222222233</v>
      </c>
      <c r="AP26" s="40">
        <v>0.21822222222222221</v>
      </c>
      <c r="AQ26" s="40">
        <v>1.2810490363488889</v>
      </c>
      <c r="AR26" s="40">
        <v>4.7000077495800001</v>
      </c>
      <c r="AS26" s="40" t="e">
        <v>#DIV/0!</v>
      </c>
      <c r="AT26" s="40">
        <v>8.5815641453748121E-6</v>
      </c>
      <c r="AU26" s="41" t="e">
        <v>#DIV/0!</v>
      </c>
    </row>
    <row r="27" spans="1:47">
      <c r="A27" s="28">
        <v>2008</v>
      </c>
      <c r="B27" s="39">
        <v>1612.9590000000003</v>
      </c>
      <c r="C27" s="40">
        <v>0.53999480149076995</v>
      </c>
      <c r="D27" s="40">
        <v>2.5619656376065621E-2</v>
      </c>
      <c r="E27" s="40" t="e">
        <v>#DIV/0!</v>
      </c>
      <c r="F27" s="40">
        <v>1.6139775896249038</v>
      </c>
      <c r="G27" s="40">
        <v>0.37458926955463601</v>
      </c>
      <c r="H27" s="40">
        <v>3.0596524934642617</v>
      </c>
      <c r="I27" s="40">
        <v>4.3283808765893799</v>
      </c>
      <c r="J27" s="40">
        <v>0.66899371562008469</v>
      </c>
      <c r="K27" s="40">
        <v>2.5511934559876983</v>
      </c>
      <c r="L27" s="40" t="e">
        <v>#DIV/0!</v>
      </c>
      <c r="M27" s="40" t="e">
        <v>#DIV/0!</v>
      </c>
      <c r="N27" s="40" t="e">
        <v>#DIV/0!</v>
      </c>
      <c r="O27" s="41">
        <v>0.43735614595580252</v>
      </c>
      <c r="Q27" s="28">
        <v>2005</v>
      </c>
      <c r="R27" s="39">
        <v>1286.2364776859504</v>
      </c>
      <c r="S27" s="40">
        <v>0.11535703272784556</v>
      </c>
      <c r="T27" s="40">
        <v>8.1850478858714742E-3</v>
      </c>
      <c r="U27" s="40">
        <v>2.9499439847813836E-3</v>
      </c>
      <c r="V27" s="40">
        <v>0.5403085897915556</v>
      </c>
      <c r="W27" s="40">
        <v>0.41977464473471132</v>
      </c>
      <c r="X27" s="40">
        <v>0.87845294522895034</v>
      </c>
      <c r="Y27" s="40">
        <v>0.6709608790692082</v>
      </c>
      <c r="Z27" s="40">
        <v>0.33401590831445127</v>
      </c>
      <c r="AA27" s="40">
        <v>0.54997155655378871</v>
      </c>
      <c r="AB27" s="40">
        <v>7.7278999344727071</v>
      </c>
      <c r="AC27" s="40">
        <v>1.3592103097707371</v>
      </c>
      <c r="AD27" s="40" t="e">
        <v>#DIV/0!</v>
      </c>
      <c r="AE27" s="41" t="e">
        <v>#DIV/0!</v>
      </c>
      <c r="AG27" s="28">
        <v>2005</v>
      </c>
      <c r="AH27" s="39">
        <v>1284.5177777777778</v>
      </c>
      <c r="AI27" s="40">
        <v>4.5179399999999995E-2</v>
      </c>
      <c r="AJ27" s="40">
        <v>3.8824499999999995E-3</v>
      </c>
      <c r="AK27" s="40">
        <v>5.222222222222221E-4</v>
      </c>
      <c r="AL27" s="40">
        <v>0.40533333333333332</v>
      </c>
      <c r="AM27" s="40">
        <v>0.14044444444444448</v>
      </c>
      <c r="AN27" s="40">
        <v>0.72077777777777785</v>
      </c>
      <c r="AO27" s="40">
        <v>0.82511111111111113</v>
      </c>
      <c r="AP27" s="40">
        <v>0.20277777777777778</v>
      </c>
      <c r="AQ27" s="40">
        <v>1.2236354894968888</v>
      </c>
      <c r="AR27" s="40">
        <v>4.4823004626399996</v>
      </c>
      <c r="AS27" s="40" t="e">
        <v>#DIV/0!</v>
      </c>
      <c r="AT27" s="40">
        <v>8.6424596316636889E-6</v>
      </c>
      <c r="AU27" s="41" t="e">
        <v>#DIV/0!</v>
      </c>
    </row>
    <row r="28" spans="1:47">
      <c r="A28" s="29">
        <v>2009</v>
      </c>
      <c r="B28" s="42">
        <v>2766.6460000000002</v>
      </c>
      <c r="C28" s="43">
        <v>0.53014287724260312</v>
      </c>
      <c r="D28" s="43">
        <v>2.5967638631608132E-2</v>
      </c>
      <c r="E28" s="43" t="e">
        <v>#DIV/0!</v>
      </c>
      <c r="F28" s="43">
        <v>1.6667980620114971</v>
      </c>
      <c r="G28" s="43">
        <v>0.37988319567268769</v>
      </c>
      <c r="H28" s="43">
        <v>2.8896054408658429</v>
      </c>
      <c r="I28" s="43">
        <v>5.8613871701437503</v>
      </c>
      <c r="J28" s="43">
        <v>0.78464860358629829</v>
      </c>
      <c r="K28" s="43">
        <v>2.4827226085019514</v>
      </c>
      <c r="L28" s="43" t="e">
        <v>#DIV/0!</v>
      </c>
      <c r="M28" s="43" t="e">
        <v>#DIV/0!</v>
      </c>
      <c r="N28" s="43" t="e">
        <v>#DIV/0!</v>
      </c>
      <c r="O28" s="44">
        <v>0.53102719344912563</v>
      </c>
      <c r="Q28" s="28">
        <v>2006</v>
      </c>
      <c r="R28" s="39">
        <v>837.80703471074389</v>
      </c>
      <c r="S28" s="40">
        <v>9.412789619331792E-2</v>
      </c>
      <c r="T28" s="40">
        <v>7.0228928143518769E-3</v>
      </c>
      <c r="U28" s="40">
        <v>1.2445279152770766E-3</v>
      </c>
      <c r="V28" s="40">
        <v>0.5713942244077922</v>
      </c>
      <c r="W28" s="40">
        <v>0.40159054661326488</v>
      </c>
      <c r="X28" s="40">
        <v>0.89021840922269679</v>
      </c>
      <c r="Y28" s="40">
        <v>0.66144142204275169</v>
      </c>
      <c r="Z28" s="40">
        <v>0.31654937084604839</v>
      </c>
      <c r="AA28" s="40">
        <v>0.52433263458323487</v>
      </c>
      <c r="AB28" s="40">
        <v>7.4934230253921816</v>
      </c>
      <c r="AC28" s="40">
        <v>1.4925467579182246</v>
      </c>
      <c r="AD28" s="40" t="e">
        <v>#DIV/0!</v>
      </c>
      <c r="AE28" s="41" t="e">
        <v>#DIV/0!</v>
      </c>
      <c r="AG28" s="28">
        <v>2006</v>
      </c>
      <c r="AH28" s="39">
        <v>1012.2505555555557</v>
      </c>
      <c r="AI28" s="40">
        <v>0.11437918099999998</v>
      </c>
      <c r="AJ28" s="40">
        <v>3.9687266666666669E-3</v>
      </c>
      <c r="AK28" s="40">
        <v>5.0000000000000001E-4</v>
      </c>
      <c r="AL28" s="40">
        <v>0.37211111111111111</v>
      </c>
      <c r="AM28" s="40">
        <v>0.1677777777777778</v>
      </c>
      <c r="AN28" s="40">
        <v>0.68677777777777782</v>
      </c>
      <c r="AO28" s="40">
        <v>0.81588888888888889</v>
      </c>
      <c r="AP28" s="40">
        <v>0.20533333333333334</v>
      </c>
      <c r="AQ28" s="40">
        <v>1.1576915060971111</v>
      </c>
      <c r="AR28" s="40">
        <v>4.4617200599400002</v>
      </c>
      <c r="AS28" s="40" t="e">
        <v>#DIV/0!</v>
      </c>
      <c r="AT28" s="40">
        <v>8.3194289767376424E-6</v>
      </c>
      <c r="AU28" s="41" t="e">
        <v>#DIV/0!</v>
      </c>
    </row>
    <row r="29" spans="1:47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Q29" s="28">
        <v>2007</v>
      </c>
      <c r="R29" s="39">
        <v>726.38374214876046</v>
      </c>
      <c r="S29" s="40">
        <v>7.2464643647539267E-2</v>
      </c>
      <c r="T29" s="40">
        <v>3.7118120091982265E-3</v>
      </c>
      <c r="U29" s="40">
        <v>1.9997138695435814E-3</v>
      </c>
      <c r="V29" s="40">
        <v>0.57942746962043423</v>
      </c>
      <c r="W29" s="40">
        <v>0.43596500046247261</v>
      </c>
      <c r="X29" s="40">
        <v>0.91364792467621669</v>
      </c>
      <c r="Y29" s="40">
        <v>0.64777888435378383</v>
      </c>
      <c r="Z29" s="40">
        <v>0.30657592366890069</v>
      </c>
      <c r="AA29" s="40">
        <v>0.57161970072135015</v>
      </c>
      <c r="AB29" s="40">
        <v>7.3575457987691317</v>
      </c>
      <c r="AC29" s="40">
        <v>1.3755493597117614</v>
      </c>
      <c r="AD29" s="40" t="e">
        <v>#DIV/0!</v>
      </c>
      <c r="AE29" s="41" t="e">
        <v>#DIV/0!</v>
      </c>
      <c r="AG29" s="28">
        <v>2007</v>
      </c>
      <c r="AH29" s="39">
        <v>1047.6358888888888</v>
      </c>
      <c r="AI29" s="40">
        <v>5.9938003999999982E-2</v>
      </c>
      <c r="AJ29" s="40">
        <v>3.8824499999999995E-3</v>
      </c>
      <c r="AK29" s="40">
        <v>5.7777777777777775E-4</v>
      </c>
      <c r="AL29" s="40">
        <v>0.32411111111111113</v>
      </c>
      <c r="AM29" s="40">
        <v>0.14377777777777781</v>
      </c>
      <c r="AN29" s="40">
        <v>0.69833333333333336</v>
      </c>
      <c r="AO29" s="40">
        <v>0.8014444444444444</v>
      </c>
      <c r="AP29" s="40">
        <v>0.21055555555555552</v>
      </c>
      <c r="AQ29" s="40">
        <v>1.1796110191394444</v>
      </c>
      <c r="AR29" s="40">
        <v>4.7243704965600015</v>
      </c>
      <c r="AS29" s="40" t="e">
        <v>#DIV/0!</v>
      </c>
      <c r="AT29" s="40">
        <v>7.0787536826349014E-6</v>
      </c>
      <c r="AU29" s="41" t="e">
        <v>#DIV/0!</v>
      </c>
    </row>
    <row r="30" spans="1:47">
      <c r="Q30" s="28">
        <v>2008</v>
      </c>
      <c r="R30" s="39">
        <v>811.42245772409422</v>
      </c>
      <c r="S30" s="40">
        <v>6.7995306282662399E-2</v>
      </c>
      <c r="T30" s="40">
        <v>3.845477034988221E-3</v>
      </c>
      <c r="U30" s="40">
        <v>3.667260700616827E-3</v>
      </c>
      <c r="V30" s="40">
        <v>0.59301910271746461</v>
      </c>
      <c r="W30" s="40">
        <v>0.42326708404378049</v>
      </c>
      <c r="X30" s="40">
        <v>0.92003854259807849</v>
      </c>
      <c r="Y30" s="40">
        <v>0.55990128903069913</v>
      </c>
      <c r="Z30" s="40">
        <v>0.29194763378869115</v>
      </c>
      <c r="AA30" s="40">
        <v>0.53315477436924585</v>
      </c>
      <c r="AB30" s="40">
        <v>7.3446828910056903</v>
      </c>
      <c r="AC30" s="40">
        <v>1.1243796035903453</v>
      </c>
      <c r="AD30" s="40" t="e">
        <v>#DIV/0!</v>
      </c>
      <c r="AE30" s="41" t="e">
        <v>#DIV/0!</v>
      </c>
      <c r="AG30" s="28">
        <v>2008</v>
      </c>
      <c r="AH30" s="39">
        <v>1129.9322222222224</v>
      </c>
      <c r="AI30" s="40">
        <v>3.1593309E-2</v>
      </c>
      <c r="AJ30" s="40">
        <v>3.8824499999999995E-3</v>
      </c>
      <c r="AK30" s="40">
        <v>6.5714285714285712E-4</v>
      </c>
      <c r="AL30" s="40">
        <v>0.28942857142857142</v>
      </c>
      <c r="AM30" s="40">
        <v>0.10242857142857142</v>
      </c>
      <c r="AN30" s="40">
        <v>0.65500000000000014</v>
      </c>
      <c r="AO30" s="40">
        <v>0.77542857142857124</v>
      </c>
      <c r="AP30" s="40">
        <v>0.18114285714285711</v>
      </c>
      <c r="AQ30" s="40">
        <v>1.1314378954795714</v>
      </c>
      <c r="AR30" s="40">
        <v>4.8602965075971429</v>
      </c>
      <c r="AS30" s="40" t="e">
        <v>#DIV/0!</v>
      </c>
      <c r="AT30" s="40">
        <v>8.2439949229716732E-6</v>
      </c>
      <c r="AU30" s="41" t="e">
        <v>#DIV/0!</v>
      </c>
    </row>
    <row r="31" spans="1:47">
      <c r="Q31" s="29">
        <v>2009</v>
      </c>
      <c r="R31" s="42">
        <v>1376.3239276859504</v>
      </c>
      <c r="S31" s="43">
        <v>8.7847934449960766E-2</v>
      </c>
      <c r="T31" s="43">
        <v>3.783316176923051E-3</v>
      </c>
      <c r="U31" s="43">
        <v>2.9567283291560323E-3</v>
      </c>
      <c r="V31" s="43">
        <v>0.57969696562106232</v>
      </c>
      <c r="W31" s="43">
        <v>0.41341559578066694</v>
      </c>
      <c r="X31" s="43">
        <v>0.89398828683075682</v>
      </c>
      <c r="Y31" s="43">
        <v>0.60219797604717273</v>
      </c>
      <c r="Z31" s="43">
        <v>0.31697795839654103</v>
      </c>
      <c r="AA31" s="43">
        <v>0.45709088479439991</v>
      </c>
      <c r="AB31" s="43">
        <v>7.4196924677287965</v>
      </c>
      <c r="AC31" s="43">
        <v>1.3497836422379248</v>
      </c>
      <c r="AD31" s="43" t="e">
        <v>#DIV/0!</v>
      </c>
      <c r="AE31" s="44" t="e">
        <v>#DIV/0!</v>
      </c>
      <c r="AG31" s="29">
        <v>2009</v>
      </c>
      <c r="AH31" s="42">
        <v>1106.6127777777779</v>
      </c>
      <c r="AI31" s="43">
        <v>1.7361797999999998E-2</v>
      </c>
      <c r="AJ31" s="43">
        <v>3.8824499999999995E-3</v>
      </c>
      <c r="AK31" s="43">
        <v>5.0000000000000001E-4</v>
      </c>
      <c r="AL31" s="43">
        <v>0.314</v>
      </c>
      <c r="AM31" s="43">
        <v>0.11700000000000001</v>
      </c>
      <c r="AN31" s="43">
        <v>0.6587142857142857</v>
      </c>
      <c r="AO31" s="43">
        <v>0.75085714285714289</v>
      </c>
      <c r="AP31" s="43">
        <v>0.17685714285714285</v>
      </c>
      <c r="AQ31" s="43">
        <v>1.047844915719143</v>
      </c>
      <c r="AR31" s="43">
        <v>4.8943376061171424</v>
      </c>
      <c r="AS31" s="43" t="e">
        <v>#DIV/0!</v>
      </c>
      <c r="AT31" s="43">
        <v>6.738134802672045E-6</v>
      </c>
      <c r="AU31" s="44" t="e">
        <v>#DIV/0!</v>
      </c>
    </row>
    <row r="33" spans="1:47">
      <c r="A33" s="34" t="s">
        <v>28</v>
      </c>
      <c r="B33" s="35" t="s">
        <v>81</v>
      </c>
      <c r="Q33" s="34" t="s">
        <v>28</v>
      </c>
      <c r="R33" s="35" t="s">
        <v>54</v>
      </c>
      <c r="AG33" s="34" t="s">
        <v>28</v>
      </c>
      <c r="AH33" s="35" t="s">
        <v>70</v>
      </c>
    </row>
    <row r="35" spans="1:47">
      <c r="A35" s="26"/>
      <c r="B35" s="23" t="s">
        <v>106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/>
      <c r="Q35" s="26"/>
      <c r="R35" s="23" t="s">
        <v>106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G35" s="26"/>
      <c r="AH35" s="23" t="s">
        <v>106</v>
      </c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5"/>
    </row>
    <row r="36" spans="1:47" s="49" customFormat="1" ht="38.25">
      <c r="A36" s="45" t="s">
        <v>89</v>
      </c>
      <c r="B36" s="46" t="s">
        <v>107</v>
      </c>
      <c r="C36" s="47" t="s">
        <v>108</v>
      </c>
      <c r="D36" s="47" t="s">
        <v>109</v>
      </c>
      <c r="E36" s="47" t="s">
        <v>110</v>
      </c>
      <c r="F36" s="47" t="s">
        <v>111</v>
      </c>
      <c r="G36" s="47" t="s">
        <v>112</v>
      </c>
      <c r="H36" s="47" t="s">
        <v>113</v>
      </c>
      <c r="I36" s="47" t="s">
        <v>114</v>
      </c>
      <c r="J36" s="47" t="s">
        <v>115</v>
      </c>
      <c r="K36" s="47" t="s">
        <v>116</v>
      </c>
      <c r="L36" s="47" t="s">
        <v>117</v>
      </c>
      <c r="M36" s="47" t="s">
        <v>118</v>
      </c>
      <c r="N36" s="47" t="s">
        <v>119</v>
      </c>
      <c r="O36" s="48" t="s">
        <v>120</v>
      </c>
      <c r="Q36" s="45" t="s">
        <v>89</v>
      </c>
      <c r="R36" s="46" t="s">
        <v>107</v>
      </c>
      <c r="S36" s="47" t="s">
        <v>108</v>
      </c>
      <c r="T36" s="47" t="s">
        <v>109</v>
      </c>
      <c r="U36" s="47" t="s">
        <v>110</v>
      </c>
      <c r="V36" s="47" t="s">
        <v>111</v>
      </c>
      <c r="W36" s="47" t="s">
        <v>112</v>
      </c>
      <c r="X36" s="47" t="s">
        <v>113</v>
      </c>
      <c r="Y36" s="47" t="s">
        <v>114</v>
      </c>
      <c r="Z36" s="47" t="s">
        <v>115</v>
      </c>
      <c r="AA36" s="47" t="s">
        <v>116</v>
      </c>
      <c r="AB36" s="47" t="s">
        <v>117</v>
      </c>
      <c r="AC36" s="47" t="s">
        <v>118</v>
      </c>
      <c r="AD36" s="47" t="s">
        <v>119</v>
      </c>
      <c r="AE36" s="48" t="s">
        <v>120</v>
      </c>
      <c r="AG36" s="45" t="s">
        <v>89</v>
      </c>
      <c r="AH36" s="46" t="s">
        <v>107</v>
      </c>
      <c r="AI36" s="47" t="s">
        <v>108</v>
      </c>
      <c r="AJ36" s="47" t="s">
        <v>109</v>
      </c>
      <c r="AK36" s="47" t="s">
        <v>110</v>
      </c>
      <c r="AL36" s="47" t="s">
        <v>111</v>
      </c>
      <c r="AM36" s="47" t="s">
        <v>112</v>
      </c>
      <c r="AN36" s="47" t="s">
        <v>113</v>
      </c>
      <c r="AO36" s="47" t="s">
        <v>114</v>
      </c>
      <c r="AP36" s="47" t="s">
        <v>115</v>
      </c>
      <c r="AQ36" s="47" t="s">
        <v>116</v>
      </c>
      <c r="AR36" s="47" t="s">
        <v>117</v>
      </c>
      <c r="AS36" s="47" t="s">
        <v>118</v>
      </c>
      <c r="AT36" s="47" t="s">
        <v>119</v>
      </c>
      <c r="AU36" s="48" t="s">
        <v>120</v>
      </c>
    </row>
    <row r="37" spans="1:47">
      <c r="A37" s="27">
        <v>2003</v>
      </c>
      <c r="B37" s="36">
        <v>668.61349228833001</v>
      </c>
      <c r="C37" s="37">
        <v>0.24361591143849964</v>
      </c>
      <c r="D37" s="37" t="e">
        <v>#DIV/0!</v>
      </c>
      <c r="E37" s="37" t="e">
        <v>#DIV/0!</v>
      </c>
      <c r="F37" s="37">
        <v>0.20003839786853117</v>
      </c>
      <c r="G37" s="37">
        <v>1.8246428265542798E-2</v>
      </c>
      <c r="H37" s="37">
        <v>0.213801112209445</v>
      </c>
      <c r="I37" s="37">
        <v>0.67696809891034548</v>
      </c>
      <c r="J37" s="37">
        <v>0.10777199119359965</v>
      </c>
      <c r="K37" s="37">
        <v>0.55488567494875651</v>
      </c>
      <c r="L37" s="37">
        <v>0.87322235493437406</v>
      </c>
      <c r="M37" s="37" t="e">
        <v>#DIV/0!</v>
      </c>
      <c r="N37" s="37" t="e">
        <v>#DIV/0!</v>
      </c>
      <c r="O37" s="38">
        <v>0.19972365835160877</v>
      </c>
      <c r="Q37" s="27">
        <v>2000</v>
      </c>
      <c r="R37" s="36">
        <v>226.71195986974325</v>
      </c>
      <c r="S37" s="37">
        <v>0.12429983701148935</v>
      </c>
      <c r="T37" s="37">
        <v>1.3983920964918803E-3</v>
      </c>
      <c r="U37" s="37">
        <v>1.02586885867181E-3</v>
      </c>
      <c r="V37" s="37">
        <v>0.11736058739665363</v>
      </c>
      <c r="W37" s="37">
        <v>8.8651134736298279E-2</v>
      </c>
      <c r="X37" s="37">
        <v>0.23886119634510874</v>
      </c>
      <c r="Y37" s="37">
        <v>0.20633651859780325</v>
      </c>
      <c r="Z37" s="37">
        <v>8.1089172472192397E-2</v>
      </c>
      <c r="AA37" s="37">
        <v>0.27158893583346194</v>
      </c>
      <c r="AB37" s="37">
        <v>1.7261152803721032</v>
      </c>
      <c r="AC37" s="37">
        <v>1.9195076454867261</v>
      </c>
      <c r="AD37" s="37" t="e">
        <v>#DIV/0!</v>
      </c>
      <c r="AE37" s="38" t="e">
        <v>#DIV/0!</v>
      </c>
      <c r="AG37" s="27">
        <v>2000</v>
      </c>
      <c r="AH37" s="36">
        <v>36.732835833366963</v>
      </c>
      <c r="AI37" s="37">
        <v>0.10863491011333545</v>
      </c>
      <c r="AJ37" s="37">
        <v>1.3324089746958338E-3</v>
      </c>
      <c r="AK37" s="37">
        <v>1.3720422734012248E-3</v>
      </c>
      <c r="AL37" s="37">
        <v>2.2886191858362756E-2</v>
      </c>
      <c r="AM37" s="37">
        <v>4.9812425937488636E-2</v>
      </c>
      <c r="AN37" s="37">
        <v>0.11061871451070156</v>
      </c>
      <c r="AO37" s="37">
        <v>0.36538096556881583</v>
      </c>
      <c r="AP37" s="37">
        <v>4.1325268030319565E-2</v>
      </c>
      <c r="AQ37" s="37">
        <v>0.1234553668335952</v>
      </c>
      <c r="AR37" s="37">
        <v>1.1174033987578329</v>
      </c>
      <c r="AS37" s="37" t="e">
        <v>#DIV/0!</v>
      </c>
      <c r="AT37" s="37">
        <v>1.1488783611210165E-5</v>
      </c>
      <c r="AU37" s="38" t="e">
        <v>#DIV/0!</v>
      </c>
    </row>
    <row r="38" spans="1:47">
      <c r="A38" s="28">
        <v>2004</v>
      </c>
      <c r="B38" s="39">
        <v>526.41015903001062</v>
      </c>
      <c r="C38" s="40">
        <v>0.20598128183036571</v>
      </c>
      <c r="D38" s="40">
        <v>3.7712420858002972E-3</v>
      </c>
      <c r="E38" s="40" t="e">
        <v>#DIV/0!</v>
      </c>
      <c r="F38" s="40">
        <v>0.29997155110971901</v>
      </c>
      <c r="G38" s="40">
        <v>1.19972533998336E-2</v>
      </c>
      <c r="H38" s="40">
        <v>0.21671207798810188</v>
      </c>
      <c r="I38" s="40">
        <v>0.78734660953731783</v>
      </c>
      <c r="J38" s="40">
        <v>0.13745228195479239</v>
      </c>
      <c r="K38" s="40">
        <v>0.6240434307472752</v>
      </c>
      <c r="L38" s="40">
        <v>1.0003657522768146</v>
      </c>
      <c r="M38" s="40" t="e">
        <v>#DIV/0!</v>
      </c>
      <c r="N38" s="40" t="e">
        <v>#DIV/0!</v>
      </c>
      <c r="O38" s="41">
        <v>9.5972840111703359E-2</v>
      </c>
      <c r="Q38" s="28">
        <v>2001</v>
      </c>
      <c r="R38" s="39">
        <v>347.72798025105669</v>
      </c>
      <c r="S38" s="40">
        <v>0.12792073764686204</v>
      </c>
      <c r="T38" s="40">
        <v>1.4869361979667069E-3</v>
      </c>
      <c r="U38" s="40">
        <v>9.2144779818436316E-4</v>
      </c>
      <c r="V38" s="40">
        <v>0.11644298829376898</v>
      </c>
      <c r="W38" s="40">
        <v>9.7600001331024033E-2</v>
      </c>
      <c r="X38" s="40">
        <v>0.24469631441824663</v>
      </c>
      <c r="Y38" s="40">
        <v>0.20063708871745423</v>
      </c>
      <c r="Z38" s="40">
        <v>8.5718234073885499E-2</v>
      </c>
      <c r="AA38" s="40">
        <v>0.26931695638714426</v>
      </c>
      <c r="AB38" s="40">
        <v>1.6975176250796311</v>
      </c>
      <c r="AC38" s="40">
        <v>2.0093039876131042</v>
      </c>
      <c r="AD38" s="40" t="e">
        <v>#DIV/0!</v>
      </c>
      <c r="AE38" s="41" t="e">
        <v>#DIV/0!</v>
      </c>
      <c r="AG38" s="28">
        <v>2001</v>
      </c>
      <c r="AH38" s="39">
        <v>31.286673749022839</v>
      </c>
      <c r="AI38" s="40">
        <v>4.2385562300625491E-2</v>
      </c>
      <c r="AJ38" s="40">
        <v>1.2745899324194457E-3</v>
      </c>
      <c r="AK38" s="40">
        <v>2.7066789819095854E-3</v>
      </c>
      <c r="AL38" s="40">
        <v>3.2403703492037514E-2</v>
      </c>
      <c r="AM38" s="40">
        <v>4.6864165414525379E-2</v>
      </c>
      <c r="AN38" s="40">
        <v>0.10622983468770766</v>
      </c>
      <c r="AO38" s="40">
        <v>0.26939005178365472</v>
      </c>
      <c r="AP38" s="40">
        <v>3.9333333333333144E-2</v>
      </c>
      <c r="AQ38" s="40">
        <v>0.12434968165543625</v>
      </c>
      <c r="AR38" s="40">
        <v>1.1842978225343539</v>
      </c>
      <c r="AS38" s="40" t="e">
        <v>#DIV/0!</v>
      </c>
      <c r="AT38" s="40">
        <v>1.2470238016114289E-5</v>
      </c>
      <c r="AU38" s="41" t="e">
        <v>#DIV/0!</v>
      </c>
    </row>
    <row r="39" spans="1:47">
      <c r="A39" s="28">
        <v>2005</v>
      </c>
      <c r="B39" s="39">
        <v>572.40303630396716</v>
      </c>
      <c r="C39" s="40">
        <v>0.16489876886270088</v>
      </c>
      <c r="D39" s="40">
        <v>9.2088449195854832E-3</v>
      </c>
      <c r="E39" s="40" t="e">
        <v>#DIV/0!</v>
      </c>
      <c r="F39" s="40">
        <v>0.37246911638276303</v>
      </c>
      <c r="G39" s="40">
        <v>7.2770389952189013E-2</v>
      </c>
      <c r="H39" s="40">
        <v>0.22487156302554914</v>
      </c>
      <c r="I39" s="40">
        <v>0.88707090539651501</v>
      </c>
      <c r="J39" s="40">
        <v>0.15855094439555548</v>
      </c>
      <c r="K39" s="40">
        <v>0.75880315183639557</v>
      </c>
      <c r="L39" s="40">
        <v>0.87250957851224931</v>
      </c>
      <c r="M39" s="40" t="e">
        <v>#DIV/0!</v>
      </c>
      <c r="N39" s="40" t="e">
        <v>#DIV/0!</v>
      </c>
      <c r="O39" s="41">
        <v>0.31775192457062618</v>
      </c>
      <c r="Q39" s="28">
        <v>2002</v>
      </c>
      <c r="R39" s="39">
        <v>343.04144091587921</v>
      </c>
      <c r="S39" s="40">
        <v>0.17612491862480933</v>
      </c>
      <c r="T39" s="40">
        <v>1.0602995539072692E-3</v>
      </c>
      <c r="U39" s="40">
        <v>7.3346732609870795E-4</v>
      </c>
      <c r="V39" s="40">
        <v>0.12882875065682142</v>
      </c>
      <c r="W39" s="40">
        <v>9.6396258521047704E-2</v>
      </c>
      <c r="X39" s="40">
        <v>0.23263134913808464</v>
      </c>
      <c r="Y39" s="40">
        <v>0.2160645475298793</v>
      </c>
      <c r="Z39" s="40">
        <v>9.7037367451338952E-2</v>
      </c>
      <c r="AA39" s="40">
        <v>0.26684439442806018</v>
      </c>
      <c r="AB39" s="40">
        <v>1.6285715320511136</v>
      </c>
      <c r="AC39" s="40">
        <v>1.9927477301959053</v>
      </c>
      <c r="AD39" s="40" t="e">
        <v>#DIV/0!</v>
      </c>
      <c r="AE39" s="41" t="e">
        <v>#DIV/0!</v>
      </c>
      <c r="AG39" s="28">
        <v>2002</v>
      </c>
      <c r="AH39" s="39">
        <v>39.766474196589265</v>
      </c>
      <c r="AI39" s="40">
        <v>5.2023176681231006E-2</v>
      </c>
      <c r="AJ39" s="40">
        <v>3.4239990592142925E-4</v>
      </c>
      <c r="AK39" s="40">
        <v>1.5483862567202019E-3</v>
      </c>
      <c r="AL39" s="40">
        <v>2.8049559315216178E-2</v>
      </c>
      <c r="AM39" s="40">
        <v>4.3552969027508402E-2</v>
      </c>
      <c r="AN39" s="40">
        <v>0.10864710969208739</v>
      </c>
      <c r="AO39" s="40">
        <v>0.2569982706383665</v>
      </c>
      <c r="AP39" s="40">
        <v>4.062873914416306E-2</v>
      </c>
      <c r="AQ39" s="40">
        <v>0.11881979675230527</v>
      </c>
      <c r="AR39" s="40">
        <v>0.89916637529917975</v>
      </c>
      <c r="AS39" s="40" t="e">
        <v>#DIV/0!</v>
      </c>
      <c r="AT39" s="40">
        <v>1.1339298251226194E-5</v>
      </c>
      <c r="AU39" s="41" t="e">
        <v>#DIV/0!</v>
      </c>
    </row>
    <row r="40" spans="1:47">
      <c r="A40" s="28">
        <v>2006</v>
      </c>
      <c r="B40" s="39">
        <v>685.7955611331995</v>
      </c>
      <c r="C40" s="40">
        <v>0.42632096809308812</v>
      </c>
      <c r="D40" s="40">
        <v>1.1845734852513929E-2</v>
      </c>
      <c r="E40" s="40" t="e">
        <v>#DIV/0!</v>
      </c>
      <c r="F40" s="40">
        <v>0.35649320893448128</v>
      </c>
      <c r="G40" s="40">
        <v>6.5182623652872182E-2</v>
      </c>
      <c r="H40" s="40">
        <v>0.30839578340467239</v>
      </c>
      <c r="I40" s="40">
        <v>0.96532736131270203</v>
      </c>
      <c r="J40" s="40">
        <v>0.18863644776760111</v>
      </c>
      <c r="K40" s="40">
        <v>0.69976282569782</v>
      </c>
      <c r="L40" s="40">
        <v>0.5418456477809267</v>
      </c>
      <c r="M40" s="40" t="e">
        <v>#DIV/0!</v>
      </c>
      <c r="N40" s="40" t="e">
        <v>#DIV/0!</v>
      </c>
      <c r="O40" s="41">
        <v>0.21088003604396682</v>
      </c>
      <c r="Q40" s="28">
        <v>2003</v>
      </c>
      <c r="R40" s="39">
        <v>345.70245940504009</v>
      </c>
      <c r="S40" s="40">
        <v>4.0890614201452319E-2</v>
      </c>
      <c r="T40" s="40">
        <v>9.1673799510574969E-4</v>
      </c>
      <c r="U40" s="40">
        <v>1.4335395553347345E-3</v>
      </c>
      <c r="V40" s="40">
        <v>0.13778083625979526</v>
      </c>
      <c r="W40" s="40">
        <v>0.10520281651754296</v>
      </c>
      <c r="X40" s="40">
        <v>0.25789573164432789</v>
      </c>
      <c r="Y40" s="40">
        <v>0.19816467794312834</v>
      </c>
      <c r="Z40" s="40">
        <v>7.3091397693333657E-2</v>
      </c>
      <c r="AA40" s="40">
        <v>0.29471729101063665</v>
      </c>
      <c r="AB40" s="40">
        <v>1.7433805830838527</v>
      </c>
      <c r="AC40" s="40">
        <v>2.2769957125533855</v>
      </c>
      <c r="AD40" s="40" t="e">
        <v>#DIV/0!</v>
      </c>
      <c r="AE40" s="41" t="e">
        <v>#DIV/0!</v>
      </c>
      <c r="AG40" s="28">
        <v>2003</v>
      </c>
      <c r="AH40" s="39">
        <v>36.152857636400036</v>
      </c>
      <c r="AI40" s="40">
        <v>3.0974900575782578E-2</v>
      </c>
      <c r="AJ40" s="40">
        <v>7.8720071285854644E-4</v>
      </c>
      <c r="AK40" s="40">
        <v>2.1871467968819819E-3</v>
      </c>
      <c r="AL40" s="40">
        <v>4.2111294341437393E-2</v>
      </c>
      <c r="AM40" s="40">
        <v>3.0573681492420807E-2</v>
      </c>
      <c r="AN40" s="40">
        <v>0.10302305567201925</v>
      </c>
      <c r="AO40" s="40">
        <v>0.27055842457981427</v>
      </c>
      <c r="AP40" s="40">
        <v>3.5390676738372831E-2</v>
      </c>
      <c r="AQ40" s="40">
        <v>0.11213657697936572</v>
      </c>
      <c r="AR40" s="40">
        <v>0.86567750633923224</v>
      </c>
      <c r="AS40" s="40" t="e">
        <v>#DIV/0!</v>
      </c>
      <c r="AT40" s="40">
        <v>1.3066749771868081E-5</v>
      </c>
      <c r="AU40" s="41" t="e">
        <v>#DIV/0!</v>
      </c>
    </row>
    <row r="41" spans="1:47">
      <c r="A41" s="28">
        <v>2007</v>
      </c>
      <c r="B41" s="39">
        <v>427.98837498231143</v>
      </c>
      <c r="C41" s="40">
        <v>0.72399596357910345</v>
      </c>
      <c r="D41" s="40">
        <v>4.9018592139781249E-3</v>
      </c>
      <c r="E41" s="40" t="e">
        <v>#DIV/0!</v>
      </c>
      <c r="F41" s="40">
        <v>0.31404622850459762</v>
      </c>
      <c r="G41" s="40">
        <v>5.8012940263530738E-2</v>
      </c>
      <c r="H41" s="40">
        <v>0.35130921745491722</v>
      </c>
      <c r="I41" s="40">
        <v>1.0090804498272072</v>
      </c>
      <c r="J41" s="40">
        <v>0.20624087224601076</v>
      </c>
      <c r="K41" s="40">
        <v>0.77416265940680196</v>
      </c>
      <c r="L41" s="40" t="e">
        <v>#DIV/0!</v>
      </c>
      <c r="M41" s="40" t="e">
        <v>#DIV/0!</v>
      </c>
      <c r="N41" s="40" t="e">
        <v>#DIV/0!</v>
      </c>
      <c r="O41" s="41">
        <v>0.24373105331715181</v>
      </c>
      <c r="Q41" s="28">
        <v>2004</v>
      </c>
      <c r="R41" s="39">
        <v>388.60369683417224</v>
      </c>
      <c r="S41" s="40">
        <v>0.20466121373828156</v>
      </c>
      <c r="T41" s="40">
        <v>9.6938064124478128E-4</v>
      </c>
      <c r="U41" s="40">
        <v>1.3263135779014929E-3</v>
      </c>
      <c r="V41" s="40">
        <v>0.13697894876288644</v>
      </c>
      <c r="W41" s="40">
        <v>9.7957758103390705E-2</v>
      </c>
      <c r="X41" s="40">
        <v>0.24299226703378049</v>
      </c>
      <c r="Y41" s="40">
        <v>0.20707096896130392</v>
      </c>
      <c r="Z41" s="40">
        <v>9.9981457608021559E-2</v>
      </c>
      <c r="AA41" s="40">
        <v>0.26665908440512415</v>
      </c>
      <c r="AB41" s="40">
        <v>1.7250660899679182</v>
      </c>
      <c r="AC41" s="40">
        <v>2.160003076500685</v>
      </c>
      <c r="AD41" s="40" t="e">
        <v>#DIV/0!</v>
      </c>
      <c r="AE41" s="41" t="e">
        <v>#DIV/0!</v>
      </c>
      <c r="AG41" s="28">
        <v>2004</v>
      </c>
      <c r="AH41" s="39">
        <v>40.788253891629438</v>
      </c>
      <c r="AI41" s="40">
        <v>4.9014834138534705E-2</v>
      </c>
      <c r="AJ41" s="40">
        <v>8.2318063497839911E-11</v>
      </c>
      <c r="AK41" s="40">
        <v>4.7726070210921221E-4</v>
      </c>
      <c r="AL41" s="40">
        <v>2.2394195676557805E-2</v>
      </c>
      <c r="AM41" s="40">
        <v>3.6996621467371878E-2</v>
      </c>
      <c r="AN41" s="40">
        <v>0.11267591184947692</v>
      </c>
      <c r="AO41" s="40">
        <v>0.23091544869160285</v>
      </c>
      <c r="AP41" s="40">
        <v>4.1272805143877066E-2</v>
      </c>
      <c r="AQ41" s="40">
        <v>0.1144152645885629</v>
      </c>
      <c r="AR41" s="40">
        <v>0.63527328267551941</v>
      </c>
      <c r="AS41" s="40" t="e">
        <v>#DIV/0!</v>
      </c>
      <c r="AT41" s="40">
        <v>1.0313532687917088E-5</v>
      </c>
      <c r="AU41" s="41" t="e">
        <v>#DIV/0!</v>
      </c>
    </row>
    <row r="42" spans="1:47">
      <c r="A42" s="28">
        <v>2008</v>
      </c>
      <c r="B42" s="39">
        <v>514.24575032760322</v>
      </c>
      <c r="C42" s="40">
        <v>0.71162867283571896</v>
      </c>
      <c r="D42" s="40">
        <v>8.5926187961564964E-3</v>
      </c>
      <c r="E42" s="40" t="e">
        <v>#DIV/0!</v>
      </c>
      <c r="F42" s="40">
        <v>0.33919997014886621</v>
      </c>
      <c r="G42" s="40">
        <v>4.2474014194937508E-2</v>
      </c>
      <c r="H42" s="40">
        <v>0.38475431261010001</v>
      </c>
      <c r="I42" s="40">
        <v>0.9342807862904926</v>
      </c>
      <c r="J42" s="40">
        <v>0.20183869695382756</v>
      </c>
      <c r="K42" s="40">
        <v>1.051783214209971</v>
      </c>
      <c r="L42" s="40" t="e">
        <v>#DIV/0!</v>
      </c>
      <c r="M42" s="40" t="e">
        <v>#DIV/0!</v>
      </c>
      <c r="N42" s="40" t="e">
        <v>#DIV/0!</v>
      </c>
      <c r="O42" s="41">
        <v>9.3483401228285204E-2</v>
      </c>
      <c r="Q42" s="28">
        <v>2005</v>
      </c>
      <c r="R42" s="39">
        <v>451.28472502150709</v>
      </c>
      <c r="S42" s="40">
        <v>0.20555838900424861</v>
      </c>
      <c r="T42" s="40">
        <v>1.8924096185913483E-3</v>
      </c>
      <c r="U42" s="40">
        <v>1.4750412853645725E-3</v>
      </c>
      <c r="V42" s="40">
        <v>0.1279871933294153</v>
      </c>
      <c r="W42" s="40">
        <v>9.2095803883015442E-2</v>
      </c>
      <c r="X42" s="40">
        <v>0.23128212708418885</v>
      </c>
      <c r="Y42" s="40">
        <v>0.21095174812699979</v>
      </c>
      <c r="Z42" s="40">
        <v>0.1058976984393275</v>
      </c>
      <c r="AA42" s="40">
        <v>0.31556952204785077</v>
      </c>
      <c r="AB42" s="40">
        <v>1.7664899049749263</v>
      </c>
      <c r="AC42" s="40">
        <v>1.9160149523563283</v>
      </c>
      <c r="AD42" s="40" t="e">
        <v>#DIV/0!</v>
      </c>
      <c r="AE42" s="41" t="e">
        <v>#DIV/0!</v>
      </c>
      <c r="AG42" s="28">
        <v>2005</v>
      </c>
      <c r="AH42" s="39">
        <v>66.033401462398871</v>
      </c>
      <c r="AI42" s="40">
        <v>2.8302333938407358E-2</v>
      </c>
      <c r="AJ42" s="40">
        <v>8.2318063497839911E-11</v>
      </c>
      <c r="AK42" s="40">
        <v>4.4095855184410968E-5</v>
      </c>
      <c r="AL42" s="40">
        <v>2.6014419078657734E-2</v>
      </c>
      <c r="AM42" s="40">
        <v>3.9459191296550518E-2</v>
      </c>
      <c r="AN42" s="40">
        <v>0.10265936121194333</v>
      </c>
      <c r="AO42" s="40">
        <v>0.22819697875105843</v>
      </c>
      <c r="AP42" s="40">
        <v>3.5870523336640134E-2</v>
      </c>
      <c r="AQ42" s="40">
        <v>0.10634831147648122</v>
      </c>
      <c r="AR42" s="40">
        <v>0.57410472681209068</v>
      </c>
      <c r="AS42" s="40" t="e">
        <v>#DIV/0!</v>
      </c>
      <c r="AT42" s="40">
        <v>1.1543498632895193E-5</v>
      </c>
      <c r="AU42" s="41" t="e">
        <v>#DIV/0!</v>
      </c>
    </row>
    <row r="43" spans="1:47">
      <c r="A43" s="29">
        <v>2009</v>
      </c>
      <c r="B43" s="42">
        <v>938.1600682879216</v>
      </c>
      <c r="C43" s="43">
        <v>0.72452315673944323</v>
      </c>
      <c r="D43" s="43">
        <v>1.0271916576541416E-2</v>
      </c>
      <c r="E43" s="43" t="e">
        <v>#DIV/0!</v>
      </c>
      <c r="F43" s="43">
        <v>0.3294097660398464</v>
      </c>
      <c r="G43" s="43">
        <v>3.4884551741268074E-2</v>
      </c>
      <c r="H43" s="43">
        <v>0.33305655551040686</v>
      </c>
      <c r="I43" s="43">
        <v>1.1702351827900717</v>
      </c>
      <c r="J43" s="43">
        <v>0.20722458278901179</v>
      </c>
      <c r="K43" s="43">
        <v>0.86463990229524523</v>
      </c>
      <c r="L43" s="43" t="e">
        <v>#DIV/0!</v>
      </c>
      <c r="M43" s="43" t="e">
        <v>#DIV/0!</v>
      </c>
      <c r="N43" s="43" t="e">
        <v>#DIV/0!</v>
      </c>
      <c r="O43" s="44">
        <v>0.14964496357265095</v>
      </c>
      <c r="Q43" s="28">
        <v>2006</v>
      </c>
      <c r="R43" s="39">
        <v>295.56124945107456</v>
      </c>
      <c r="S43" s="40">
        <v>0.17209512749591521</v>
      </c>
      <c r="T43" s="40">
        <v>2.4154133108563406E-3</v>
      </c>
      <c r="U43" s="40">
        <v>2.8945449309303057E-4</v>
      </c>
      <c r="V43" s="40">
        <v>0.12323984807632167</v>
      </c>
      <c r="W43" s="40">
        <v>9.3084214252075706E-2</v>
      </c>
      <c r="X43" s="40">
        <v>0.24059653228960462</v>
      </c>
      <c r="Y43" s="40">
        <v>0.21656352122914313</v>
      </c>
      <c r="Z43" s="40">
        <v>9.550321419251237E-2</v>
      </c>
      <c r="AA43" s="40">
        <v>0.29780724736946979</v>
      </c>
      <c r="AB43" s="40">
        <v>1.6116077332596759</v>
      </c>
      <c r="AC43" s="40">
        <v>2.1224328128812489</v>
      </c>
      <c r="AD43" s="40" t="e">
        <v>#DIV/0!</v>
      </c>
      <c r="AE43" s="41" t="e">
        <v>#DIV/0!</v>
      </c>
      <c r="AG43" s="28">
        <v>2006</v>
      </c>
      <c r="AH43" s="39">
        <v>36.54823545367713</v>
      </c>
      <c r="AI43" s="40">
        <v>6.5276220590493775E-2</v>
      </c>
      <c r="AJ43" s="40">
        <v>2.5883000000000308E-4</v>
      </c>
      <c r="AK43" s="40">
        <v>0</v>
      </c>
      <c r="AL43" s="40">
        <v>1.551970074167262E-2</v>
      </c>
      <c r="AM43" s="40">
        <v>3.3052147349974567E-2</v>
      </c>
      <c r="AN43" s="40">
        <v>0.10593603940323866</v>
      </c>
      <c r="AO43" s="40">
        <v>0.24549309788894477</v>
      </c>
      <c r="AP43" s="40">
        <v>3.6421147702948548E-2</v>
      </c>
      <c r="AQ43" s="40">
        <v>9.2701675919268048E-2</v>
      </c>
      <c r="AR43" s="40">
        <v>0.59736809530750046</v>
      </c>
      <c r="AS43" s="40" t="e">
        <v>#DIV/0!</v>
      </c>
      <c r="AT43" s="40">
        <v>1.0112591279380478E-5</v>
      </c>
      <c r="AU43" s="41" t="e">
        <v>#DIV/0!</v>
      </c>
    </row>
    <row r="44" spans="1:47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Q44" s="28">
        <v>2007</v>
      </c>
      <c r="R44" s="39">
        <v>282.72596316959982</v>
      </c>
      <c r="S44" s="40">
        <v>0.13670783742075632</v>
      </c>
      <c r="T44" s="40">
        <v>6.4219585687138193E-4</v>
      </c>
      <c r="U44" s="40">
        <v>8.4454059986474107E-4</v>
      </c>
      <c r="V44" s="40">
        <v>0.121655597096695</v>
      </c>
      <c r="W44" s="40">
        <v>9.5819413987364654E-2</v>
      </c>
      <c r="X44" s="40">
        <v>0.25855865938915634</v>
      </c>
      <c r="Y44" s="40">
        <v>0.230436100819252</v>
      </c>
      <c r="Z44" s="40">
        <v>9.2615107528971424E-2</v>
      </c>
      <c r="AA44" s="40">
        <v>0.31226485023923667</v>
      </c>
      <c r="AB44" s="40">
        <v>1.7261264113708967</v>
      </c>
      <c r="AC44" s="40">
        <v>1.96428739898756</v>
      </c>
      <c r="AD44" s="40" t="e">
        <v>#DIV/0!</v>
      </c>
      <c r="AE44" s="41" t="e">
        <v>#DIV/0!</v>
      </c>
      <c r="AG44" s="28">
        <v>2007</v>
      </c>
      <c r="AH44" s="39">
        <v>39.694463179535568</v>
      </c>
      <c r="AI44" s="40">
        <v>4.0257386977930951E-2</v>
      </c>
      <c r="AJ44" s="40">
        <v>8.2318063497839911E-11</v>
      </c>
      <c r="AK44" s="40">
        <v>1.0929064207170003E-4</v>
      </c>
      <c r="AL44" s="40">
        <v>2.2557950064469638E-2</v>
      </c>
      <c r="AM44" s="40">
        <v>3.1610037083882624E-2</v>
      </c>
      <c r="AN44" s="40">
        <v>9.8296744605302647E-2</v>
      </c>
      <c r="AO44" s="40">
        <v>0.21820753373286117</v>
      </c>
      <c r="AP44" s="40">
        <v>3.9953445130273733E-2</v>
      </c>
      <c r="AQ44" s="40">
        <v>8.0820799017358017E-2</v>
      </c>
      <c r="AR44" s="40">
        <v>0.51539476930654993</v>
      </c>
      <c r="AS44" s="40" t="e">
        <v>#DIV/0!</v>
      </c>
      <c r="AT44" s="40">
        <v>8.3191942334754164E-6</v>
      </c>
      <c r="AU44" s="41" t="e">
        <v>#DIV/0!</v>
      </c>
    </row>
    <row r="45" spans="1:47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Q45" s="28">
        <v>2008</v>
      </c>
      <c r="R45" s="39">
        <v>355.08042869672715</v>
      </c>
      <c r="S45" s="40">
        <v>0.1276426932276197</v>
      </c>
      <c r="T45" s="40">
        <v>7.9449980903844458E-4</v>
      </c>
      <c r="U45" s="40">
        <v>2.353031683503151E-3</v>
      </c>
      <c r="V45" s="40">
        <v>0.13664911724342926</v>
      </c>
      <c r="W45" s="40">
        <v>9.6718778880498776E-2</v>
      </c>
      <c r="X45" s="40">
        <v>0.24857015221125073</v>
      </c>
      <c r="Y45" s="40">
        <v>0.17627687522173871</v>
      </c>
      <c r="Z45" s="40">
        <v>8.7449419955621929E-2</v>
      </c>
      <c r="AA45" s="40">
        <v>0.27647814681014982</v>
      </c>
      <c r="AB45" s="40">
        <v>1.423252713025482</v>
      </c>
      <c r="AC45" s="40">
        <v>1.7705954438762275</v>
      </c>
      <c r="AD45" s="40" t="e">
        <v>#DIV/0!</v>
      </c>
      <c r="AE45" s="41" t="e">
        <v>#DIV/0!</v>
      </c>
      <c r="AG45" s="28">
        <v>2008</v>
      </c>
      <c r="AH45" s="39">
        <v>72.642468428901054</v>
      </c>
      <c r="AI45" s="40">
        <v>2.7189225605457522E-2</v>
      </c>
      <c r="AJ45" s="40">
        <v>6.7212417394577727E-11</v>
      </c>
      <c r="AK45" s="40">
        <v>1.2724180205607026E-4</v>
      </c>
      <c r="AL45" s="40">
        <v>2.5934900185253476E-2</v>
      </c>
      <c r="AM45" s="40">
        <v>3.1716752370827356E-2</v>
      </c>
      <c r="AN45" s="40">
        <v>0.12009440730802777</v>
      </c>
      <c r="AO45" s="40">
        <v>0.23962043398039434</v>
      </c>
      <c r="AP45" s="40">
        <v>2.6567075936382797E-2</v>
      </c>
      <c r="AQ45" s="40">
        <v>8.8386321149866193E-2</v>
      </c>
      <c r="AR45" s="40">
        <v>0.64066015372455087</v>
      </c>
      <c r="AS45" s="40" t="e">
        <v>#DIV/0!</v>
      </c>
      <c r="AT45" s="40">
        <v>1.1754743293384527E-5</v>
      </c>
      <c r="AU45" s="41" t="e">
        <v>#DIV/0!</v>
      </c>
    </row>
    <row r="46" spans="1:47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Q46" s="29">
        <v>2009</v>
      </c>
      <c r="R46" s="42">
        <v>276.61190555499019</v>
      </c>
      <c r="S46" s="43">
        <v>0.16528412298673797</v>
      </c>
      <c r="T46" s="43">
        <v>7.3458456606388081E-4</v>
      </c>
      <c r="U46" s="43">
        <v>1.6851077202225259E-3</v>
      </c>
      <c r="V46" s="43">
        <v>0.15455792409478314</v>
      </c>
      <c r="W46" s="43">
        <v>9.4490828829004558E-2</v>
      </c>
      <c r="X46" s="43">
        <v>0.24668314798487154</v>
      </c>
      <c r="Y46" s="43">
        <v>0.17661885079384942</v>
      </c>
      <c r="Z46" s="43">
        <v>9.2213149573201383E-2</v>
      </c>
      <c r="AA46" s="43">
        <v>0.22364338671504558</v>
      </c>
      <c r="AB46" s="43">
        <v>1.3539891433126618</v>
      </c>
      <c r="AC46" s="43">
        <v>2.0186112632500359</v>
      </c>
      <c r="AD46" s="43" t="e">
        <v>#DIV/0!</v>
      </c>
      <c r="AE46" s="44" t="e">
        <v>#DIV/0!</v>
      </c>
      <c r="AG46" s="29">
        <v>2009</v>
      </c>
      <c r="AH46" s="42">
        <v>94.277892660178324</v>
      </c>
      <c r="AI46" s="43">
        <v>1.5426426889661034E-2</v>
      </c>
      <c r="AJ46" s="43">
        <v>6.7212417394577727E-11</v>
      </c>
      <c r="AK46" s="43">
        <v>0</v>
      </c>
      <c r="AL46" s="43">
        <v>1.9442222095223786E-2</v>
      </c>
      <c r="AM46" s="43">
        <v>2.8331372481167707E-2</v>
      </c>
      <c r="AN46" s="43">
        <v>0.11305118941688101</v>
      </c>
      <c r="AO46" s="43">
        <v>0.21427974594862978</v>
      </c>
      <c r="AP46" s="43">
        <v>2.5790363648907012E-2</v>
      </c>
      <c r="AQ46" s="43">
        <v>8.9027873337815547E-2</v>
      </c>
      <c r="AR46" s="43">
        <v>0.58762081343829642</v>
      </c>
      <c r="AS46" s="43" t="e">
        <v>#DIV/0!</v>
      </c>
      <c r="AT46" s="43">
        <v>9.2605040048411488E-6</v>
      </c>
      <c r="AU46" s="44" t="e">
        <v>#DIV/0!</v>
      </c>
    </row>
    <row r="47" spans="1:47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U69"/>
  <sheetViews>
    <sheetView workbookViewId="0">
      <selection activeCell="B11" sqref="B11"/>
    </sheetView>
  </sheetViews>
  <sheetFormatPr defaultRowHeight="12.75"/>
  <cols>
    <col min="1" max="1" width="12.85546875" style="3" customWidth="1"/>
    <col min="2" max="2" width="9.7109375" style="3" customWidth="1"/>
    <col min="3" max="3" width="7" style="3" customWidth="1"/>
    <col min="4" max="4" width="8.85546875" style="3" customWidth="1"/>
    <col min="5" max="5" width="7" style="3" customWidth="1"/>
    <col min="6" max="10" width="6.85546875" style="3" customWidth="1"/>
    <col min="11" max="11" width="7" style="3" customWidth="1"/>
    <col min="12" max="12" width="7.140625" style="3" customWidth="1"/>
    <col min="13" max="13" width="8" style="3" customWidth="1"/>
    <col min="14" max="15" width="7" style="3" customWidth="1"/>
    <col min="17" max="17" width="12.85546875" style="3" customWidth="1"/>
    <col min="18" max="18" width="9.7109375" style="3" customWidth="1"/>
    <col min="19" max="19" width="7" style="3" customWidth="1"/>
    <col min="20" max="20" width="8.85546875" style="3" customWidth="1"/>
    <col min="21" max="21" width="6.5703125" style="3" customWidth="1"/>
    <col min="22" max="22" width="6.85546875" style="3" customWidth="1"/>
    <col min="23" max="26" width="6.5703125" style="3" customWidth="1"/>
    <col min="27" max="27" width="7" style="3" customWidth="1"/>
    <col min="28" max="28" width="6.5703125" style="3" customWidth="1"/>
    <col min="29" max="29" width="8" style="3" customWidth="1"/>
    <col min="30" max="31" width="7" style="3" customWidth="1"/>
    <col min="33" max="33" width="12.85546875" style="3" customWidth="1"/>
    <col min="34" max="34" width="9.7109375" style="3" customWidth="1"/>
    <col min="35" max="35" width="7" style="3" customWidth="1"/>
    <col min="36" max="36" width="8.85546875" style="3" customWidth="1"/>
    <col min="37" max="37" width="6.140625" style="3" customWidth="1"/>
    <col min="38" max="38" width="6.85546875" style="3" customWidth="1"/>
    <col min="39" max="42" width="6.140625" style="3" customWidth="1"/>
    <col min="43" max="43" width="7" style="3" customWidth="1"/>
    <col min="44" max="44" width="6.140625" style="3" customWidth="1"/>
    <col min="45" max="45" width="8" style="3" customWidth="1"/>
    <col min="46" max="46" width="6.140625" style="3" customWidth="1"/>
    <col min="47" max="47" width="7" style="3" customWidth="1"/>
  </cols>
  <sheetData>
    <row r="1" spans="1:47">
      <c r="A1" s="35" t="s">
        <v>28</v>
      </c>
      <c r="B1" s="35" t="s">
        <v>81</v>
      </c>
      <c r="Q1" s="35" t="s">
        <v>28</v>
      </c>
      <c r="R1" s="50" t="s">
        <v>54</v>
      </c>
      <c r="AG1" s="35" t="s">
        <v>28</v>
      </c>
      <c r="AH1" s="50" t="s">
        <v>70</v>
      </c>
    </row>
    <row r="3" spans="1:47">
      <c r="A3" s="26"/>
      <c r="B3" s="26" t="s">
        <v>106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  <c r="Q3" s="26"/>
      <c r="R3" s="26" t="s">
        <v>106</v>
      </c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5"/>
      <c r="AG3" s="26"/>
      <c r="AH3" s="26" t="s">
        <v>106</v>
      </c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5"/>
    </row>
    <row r="4" spans="1:47" s="49" customFormat="1" ht="25.5">
      <c r="A4" s="46" t="s">
        <v>89</v>
      </c>
      <c r="B4" s="46" t="s">
        <v>121</v>
      </c>
      <c r="C4" s="47" t="s">
        <v>122</v>
      </c>
      <c r="D4" s="47" t="s">
        <v>123</v>
      </c>
      <c r="E4" s="47" t="s">
        <v>124</v>
      </c>
      <c r="F4" s="47" t="s">
        <v>125</v>
      </c>
      <c r="G4" s="47" t="s">
        <v>126</v>
      </c>
      <c r="H4" s="47" t="s">
        <v>127</v>
      </c>
      <c r="I4" s="47" t="s">
        <v>128</v>
      </c>
      <c r="J4" s="47" t="s">
        <v>129</v>
      </c>
      <c r="K4" s="47" t="s">
        <v>130</v>
      </c>
      <c r="L4" s="47" t="s">
        <v>131</v>
      </c>
      <c r="M4" s="47" t="s">
        <v>132</v>
      </c>
      <c r="N4" s="47" t="s">
        <v>133</v>
      </c>
      <c r="O4" s="48" t="s">
        <v>134</v>
      </c>
      <c r="Q4" s="46" t="s">
        <v>89</v>
      </c>
      <c r="R4" s="46" t="s">
        <v>121</v>
      </c>
      <c r="S4" s="47" t="s">
        <v>122</v>
      </c>
      <c r="T4" s="47" t="s">
        <v>123</v>
      </c>
      <c r="U4" s="47" t="s">
        <v>124</v>
      </c>
      <c r="V4" s="47" t="s">
        <v>125</v>
      </c>
      <c r="W4" s="47" t="s">
        <v>126</v>
      </c>
      <c r="X4" s="47" t="s">
        <v>127</v>
      </c>
      <c r="Y4" s="47" t="s">
        <v>128</v>
      </c>
      <c r="Z4" s="47" t="s">
        <v>129</v>
      </c>
      <c r="AA4" s="47" t="s">
        <v>130</v>
      </c>
      <c r="AB4" s="47" t="s">
        <v>131</v>
      </c>
      <c r="AC4" s="47" t="s">
        <v>132</v>
      </c>
      <c r="AD4" s="47" t="s">
        <v>133</v>
      </c>
      <c r="AE4" s="48" t="s">
        <v>134</v>
      </c>
      <c r="AG4" s="46" t="s">
        <v>89</v>
      </c>
      <c r="AH4" s="46" t="s">
        <v>121</v>
      </c>
      <c r="AI4" s="47" t="s">
        <v>122</v>
      </c>
      <c r="AJ4" s="47" t="s">
        <v>123</v>
      </c>
      <c r="AK4" s="47" t="s">
        <v>124</v>
      </c>
      <c r="AL4" s="47" t="s">
        <v>125</v>
      </c>
      <c r="AM4" s="47" t="s">
        <v>126</v>
      </c>
      <c r="AN4" s="47" t="s">
        <v>127</v>
      </c>
      <c r="AO4" s="47" t="s">
        <v>128</v>
      </c>
      <c r="AP4" s="47" t="s">
        <v>129</v>
      </c>
      <c r="AQ4" s="47" t="s">
        <v>130</v>
      </c>
      <c r="AR4" s="47" t="s">
        <v>131</v>
      </c>
      <c r="AS4" s="47" t="s">
        <v>132</v>
      </c>
      <c r="AT4" s="47" t="s">
        <v>133</v>
      </c>
      <c r="AU4" s="48" t="s">
        <v>134</v>
      </c>
    </row>
    <row r="5" spans="1:47">
      <c r="A5" s="27" t="s">
        <v>82</v>
      </c>
      <c r="B5" s="36">
        <f>100*B49/B28</f>
        <v>20.257925738541079</v>
      </c>
      <c r="C5" s="37">
        <f t="shared" ref="C5:O5" si="0">100*C49/C28</f>
        <v>49.192072366221034</v>
      </c>
      <c r="D5" s="37">
        <f t="shared" si="0"/>
        <v>43.053773278242126</v>
      </c>
      <c r="E5" s="37" t="e">
        <f t="shared" si="0"/>
        <v>#DIV/0!</v>
      </c>
      <c r="F5" s="37">
        <f t="shared" si="0"/>
        <v>4.766217482577991</v>
      </c>
      <c r="G5" s="37">
        <f t="shared" si="0"/>
        <v>4.0167076233962984</v>
      </c>
      <c r="H5" s="37">
        <f t="shared" si="0"/>
        <v>5.2084174016470275</v>
      </c>
      <c r="I5" s="37">
        <f t="shared" si="0"/>
        <v>27.096652740885919</v>
      </c>
      <c r="J5" s="37">
        <f t="shared" si="0"/>
        <v>16.187569549723793</v>
      </c>
      <c r="K5" s="37">
        <f t="shared" si="0"/>
        <v>6.049952728804616</v>
      </c>
      <c r="L5" s="37">
        <f t="shared" si="0"/>
        <v>19.511267375037018</v>
      </c>
      <c r="M5" s="37" t="e">
        <f t="shared" si="0"/>
        <v>#DIV/0!</v>
      </c>
      <c r="N5" s="37" t="e">
        <f t="shared" si="0"/>
        <v>#DIV/0!</v>
      </c>
      <c r="O5" s="38">
        <f t="shared" si="0"/>
        <v>17.961320595646495</v>
      </c>
      <c r="Q5" s="27" t="s">
        <v>55</v>
      </c>
      <c r="R5" s="36">
        <f t="shared" ref="R5:AE5" si="1">100*R49/R28</f>
        <v>61.249846092423986</v>
      </c>
      <c r="S5" s="37">
        <f t="shared" si="1"/>
        <v>43.13509890667946</v>
      </c>
      <c r="T5" s="37">
        <f t="shared" si="1"/>
        <v>30.669792859002346</v>
      </c>
      <c r="U5" s="37">
        <f t="shared" si="1"/>
        <v>35.946063361831861</v>
      </c>
      <c r="V5" s="37">
        <f t="shared" si="1"/>
        <v>4.9899972520828646</v>
      </c>
      <c r="W5" s="37">
        <f t="shared" si="1"/>
        <v>4.5896393429260147</v>
      </c>
      <c r="X5" s="37">
        <f t="shared" si="1"/>
        <v>4.2053136157901241</v>
      </c>
      <c r="Y5" s="37">
        <f t="shared" si="1"/>
        <v>5.5442946470868089</v>
      </c>
      <c r="Z5" s="37">
        <f t="shared" si="1"/>
        <v>4.7478629165663611</v>
      </c>
      <c r="AA5" s="37">
        <f t="shared" si="1"/>
        <v>9.1451403334329182</v>
      </c>
      <c r="AB5" s="37">
        <f t="shared" si="1"/>
        <v>4.1101862441594692</v>
      </c>
      <c r="AC5" s="37">
        <f t="shared" si="1"/>
        <v>6.1609928545246104</v>
      </c>
      <c r="AD5" s="37" t="e">
        <f t="shared" si="1"/>
        <v>#DIV/0!</v>
      </c>
      <c r="AE5" s="38" t="e">
        <f t="shared" si="1"/>
        <v>#DIV/0!</v>
      </c>
      <c r="AG5" s="27" t="s">
        <v>71</v>
      </c>
      <c r="AH5" s="55">
        <f t="shared" ref="AH5:AU5" si="2">100*AH49/AH28</f>
        <v>24.808025187983542</v>
      </c>
      <c r="AI5" s="56">
        <f t="shared" si="2"/>
        <v>59.523895148955233</v>
      </c>
      <c r="AJ5" s="56">
        <f t="shared" si="2"/>
        <v>8.1084042568423467</v>
      </c>
      <c r="AK5" s="56">
        <f t="shared" si="2"/>
        <v>63.766985114185211</v>
      </c>
      <c r="AL5" s="56">
        <f t="shared" si="2"/>
        <v>17.866287682062659</v>
      </c>
      <c r="AM5" s="56">
        <f t="shared" si="2"/>
        <v>22.906095873202936</v>
      </c>
      <c r="AN5" s="56">
        <f t="shared" si="2"/>
        <v>11.619352341787719</v>
      </c>
      <c r="AO5" s="56">
        <f t="shared" si="2"/>
        <v>13.159609249936663</v>
      </c>
      <c r="AP5" s="56">
        <f t="shared" si="2"/>
        <v>12.061253894490951</v>
      </c>
      <c r="AQ5" s="56">
        <f t="shared" si="2"/>
        <v>13.063453264724188</v>
      </c>
      <c r="AR5" s="56">
        <f t="shared" si="2"/>
        <v>19.099413953627952</v>
      </c>
      <c r="AS5" s="56" t="e">
        <f t="shared" si="2"/>
        <v>#DIV/0!</v>
      </c>
      <c r="AT5" s="56">
        <f t="shared" si="2"/>
        <v>23.466237930393984</v>
      </c>
      <c r="AU5" s="57" t="e">
        <f t="shared" si="2"/>
        <v>#DIV/0!</v>
      </c>
    </row>
    <row r="6" spans="1:47">
      <c r="A6" s="28" t="s">
        <v>83</v>
      </c>
      <c r="B6" s="39">
        <f t="shared" ref="B6:O6" si="3">100*B50/B29</f>
        <v>26.876325720110806</v>
      </c>
      <c r="C6" s="40">
        <f t="shared" si="3"/>
        <v>70.451488945016166</v>
      </c>
      <c r="D6" s="40">
        <f t="shared" si="3"/>
        <v>43.853437479726068</v>
      </c>
      <c r="E6" s="40" t="e">
        <f t="shared" si="3"/>
        <v>#DIV/0!</v>
      </c>
      <c r="F6" s="40">
        <f t="shared" si="3"/>
        <v>5.8524286742300848</v>
      </c>
      <c r="G6" s="40">
        <f t="shared" si="3"/>
        <v>5.350349578678232</v>
      </c>
      <c r="H6" s="40">
        <f t="shared" si="3"/>
        <v>5.9290988753129108</v>
      </c>
      <c r="I6" s="40">
        <f t="shared" si="3"/>
        <v>29.133498615048175</v>
      </c>
      <c r="J6" s="40">
        <f t="shared" si="3"/>
        <v>19.571787895898474</v>
      </c>
      <c r="K6" s="40">
        <f t="shared" si="3"/>
        <v>5.973709465147607</v>
      </c>
      <c r="L6" s="40">
        <f t="shared" si="3"/>
        <v>22.160484011678186</v>
      </c>
      <c r="M6" s="40" t="e">
        <f t="shared" si="3"/>
        <v>#DIV/0!</v>
      </c>
      <c r="N6" s="40" t="e">
        <f t="shared" si="3"/>
        <v>#DIV/0!</v>
      </c>
      <c r="O6" s="41">
        <f t="shared" si="3"/>
        <v>27.610199219386654</v>
      </c>
      <c r="Q6" s="28" t="s">
        <v>56</v>
      </c>
      <c r="R6" s="39">
        <f t="shared" ref="R6:AE6" si="4">100*R50/R29</f>
        <v>43.693399940133546</v>
      </c>
      <c r="S6" s="40">
        <f t="shared" si="4"/>
        <v>26.017155115012283</v>
      </c>
      <c r="T6" s="40">
        <f t="shared" si="4"/>
        <v>39.517479734150832</v>
      </c>
      <c r="U6" s="40">
        <f t="shared" si="4"/>
        <v>32.290993623268463</v>
      </c>
      <c r="V6" s="40">
        <f t="shared" si="4"/>
        <v>2.9263987810587073</v>
      </c>
      <c r="W6" s="40">
        <f t="shared" si="4"/>
        <v>4.7193754260624621</v>
      </c>
      <c r="X6" s="40">
        <f t="shared" si="4"/>
        <v>3.3574366535490041</v>
      </c>
      <c r="Y6" s="40">
        <f t="shared" si="4"/>
        <v>7.9156693247344734</v>
      </c>
      <c r="Z6" s="40">
        <f t="shared" si="4"/>
        <v>5.0381617046164866</v>
      </c>
      <c r="AA6" s="40">
        <f t="shared" si="4"/>
        <v>4.075097261174669</v>
      </c>
      <c r="AB6" s="40">
        <f t="shared" si="4"/>
        <v>3.8127987256885634</v>
      </c>
      <c r="AC6" s="40">
        <f t="shared" si="4"/>
        <v>8.9546322670066356</v>
      </c>
      <c r="AD6" s="40" t="e">
        <f t="shared" si="4"/>
        <v>#DIV/0!</v>
      </c>
      <c r="AE6" s="41" t="e">
        <f t="shared" si="4"/>
        <v>#DIV/0!</v>
      </c>
      <c r="AG6" s="28" t="s">
        <v>72</v>
      </c>
      <c r="AH6" s="58">
        <f t="shared" ref="AH6:AU6" si="5">100*AH50/AH29</f>
        <v>21.54313935562547</v>
      </c>
      <c r="AI6" s="59">
        <f t="shared" si="5"/>
        <v>73.612689950522949</v>
      </c>
      <c r="AJ6" s="59">
        <f t="shared" si="5"/>
        <v>1.9990010058414112E-6</v>
      </c>
      <c r="AK6" s="59">
        <f t="shared" si="5"/>
        <v>51.758951385859163</v>
      </c>
      <c r="AL6" s="59">
        <f t="shared" si="5"/>
        <v>19.641254753600858</v>
      </c>
      <c r="AM6" s="59">
        <f t="shared" si="5"/>
        <v>30.835155826355233</v>
      </c>
      <c r="AN6" s="59">
        <f t="shared" si="5"/>
        <v>7.126876406379866</v>
      </c>
      <c r="AO6" s="59">
        <f t="shared" si="5"/>
        <v>13.337482829229844</v>
      </c>
      <c r="AP6" s="59">
        <f t="shared" si="5"/>
        <v>11.303207910320191</v>
      </c>
      <c r="AQ6" s="59">
        <f t="shared" si="5"/>
        <v>11.43232091303849</v>
      </c>
      <c r="AR6" s="59">
        <f t="shared" si="5"/>
        <v>4.6206843597349252</v>
      </c>
      <c r="AS6" s="59" t="e">
        <f t="shared" si="5"/>
        <v>#DIV/0!</v>
      </c>
      <c r="AT6" s="59">
        <f t="shared" si="5"/>
        <v>16.58302583796462</v>
      </c>
      <c r="AU6" s="60" t="e">
        <f t="shared" si="5"/>
        <v>#DIV/0!</v>
      </c>
    </row>
    <row r="7" spans="1:47">
      <c r="A7" s="28" t="s">
        <v>84</v>
      </c>
      <c r="B7" s="39">
        <f t="shared" ref="B7:O7" si="6">100*B51/B30</f>
        <v>22.503559199731342</v>
      </c>
      <c r="C7" s="40">
        <f t="shared" si="6"/>
        <v>24.435560767825582</v>
      </c>
      <c r="D7" s="40">
        <f t="shared" si="6"/>
        <v>26.200001261037254</v>
      </c>
      <c r="E7" s="40" t="e">
        <f t="shared" si="6"/>
        <v>#DIV/0!</v>
      </c>
      <c r="F7" s="40">
        <f t="shared" si="6"/>
        <v>8.445105312167458</v>
      </c>
      <c r="G7" s="40">
        <f t="shared" si="6"/>
        <v>4.4097059529820362</v>
      </c>
      <c r="H7" s="40">
        <f t="shared" si="6"/>
        <v>1.6199345066364854</v>
      </c>
      <c r="I7" s="40">
        <f t="shared" si="6"/>
        <v>23.694096586951783</v>
      </c>
      <c r="J7" s="40">
        <f t="shared" si="6"/>
        <v>11.268565331264552</v>
      </c>
      <c r="K7" s="40">
        <f t="shared" si="6"/>
        <v>9.7719952413593401</v>
      </c>
      <c r="L7" s="40">
        <f t="shared" si="6"/>
        <v>14.116260431188872</v>
      </c>
      <c r="M7" s="40" t="e">
        <f t="shared" si="6"/>
        <v>#DIV/0!</v>
      </c>
      <c r="N7" s="40" t="e">
        <f t="shared" si="6"/>
        <v>#DIV/0!</v>
      </c>
      <c r="O7" s="41">
        <f t="shared" si="6"/>
        <v>20.658328534504786</v>
      </c>
      <c r="Q7" s="28" t="s">
        <v>57</v>
      </c>
      <c r="R7" s="39">
        <f t="shared" ref="R7:AE7" si="7">100*R51/R30</f>
        <v>35.83502841072908</v>
      </c>
      <c r="S7" s="40">
        <f t="shared" si="7"/>
        <v>21.529529534580899</v>
      </c>
      <c r="T7" s="40">
        <f t="shared" si="7"/>
        <v>29.009364512685501</v>
      </c>
      <c r="U7" s="40">
        <f t="shared" si="7"/>
        <v>47.33414004087853</v>
      </c>
      <c r="V7" s="40">
        <f t="shared" si="7"/>
        <v>2.9532065582196636</v>
      </c>
      <c r="W7" s="40">
        <f t="shared" si="7"/>
        <v>7.14237723959062</v>
      </c>
      <c r="X7" s="40">
        <f t="shared" si="7"/>
        <v>4.0810969760479656</v>
      </c>
      <c r="Y7" s="40">
        <f t="shared" si="7"/>
        <v>11.249806908460378</v>
      </c>
      <c r="Z7" s="40">
        <f t="shared" si="7"/>
        <v>8.9390859985240816</v>
      </c>
      <c r="AA7" s="40">
        <f t="shared" si="7"/>
        <v>8.0994406471832203</v>
      </c>
      <c r="AB7" s="40">
        <f t="shared" si="7"/>
        <v>2.7200860836481251</v>
      </c>
      <c r="AC7" s="40" t="e">
        <f t="shared" si="7"/>
        <v>#DIV/0!</v>
      </c>
      <c r="AD7" s="40" t="e">
        <f t="shared" si="7"/>
        <v>#DIV/0!</v>
      </c>
      <c r="AE7" s="41" t="e">
        <f t="shared" si="7"/>
        <v>#DIV/0!</v>
      </c>
      <c r="AG7" s="28" t="s">
        <v>73</v>
      </c>
      <c r="AH7" s="58">
        <f t="shared" ref="AH7:AU7" si="8">100*AH51/AH30</f>
        <v>23.127201958876835</v>
      </c>
      <c r="AI7" s="59">
        <f t="shared" si="8"/>
        <v>63.62454275489636</v>
      </c>
      <c r="AJ7" s="59">
        <f t="shared" si="8"/>
        <v>6.2005444317027374</v>
      </c>
      <c r="AK7" s="59">
        <f t="shared" si="8"/>
        <v>59.18290453836137</v>
      </c>
      <c r="AL7" s="59">
        <f t="shared" si="8"/>
        <v>17.887729991814783</v>
      </c>
      <c r="AM7" s="59">
        <f t="shared" si="8"/>
        <v>18.812544449015746</v>
      </c>
      <c r="AN7" s="59">
        <f t="shared" si="8"/>
        <v>5.3379860563462707</v>
      </c>
      <c r="AO7" s="59">
        <f t="shared" si="8"/>
        <v>8.9712816593118472</v>
      </c>
      <c r="AP7" s="59">
        <f t="shared" si="8"/>
        <v>6.5273867980593838</v>
      </c>
      <c r="AQ7" s="59">
        <f t="shared" si="8"/>
        <v>9.8659661267890328</v>
      </c>
      <c r="AR7" s="59">
        <f t="shared" si="8"/>
        <v>4.4651724076022195</v>
      </c>
      <c r="AS7" s="59" t="e">
        <f t="shared" si="8"/>
        <v>#DIV/0!</v>
      </c>
      <c r="AT7" s="59">
        <f t="shared" si="8"/>
        <v>25.132523394099849</v>
      </c>
      <c r="AU7" s="60" t="e">
        <f t="shared" si="8"/>
        <v>#DIV/0!</v>
      </c>
    </row>
    <row r="8" spans="1:47">
      <c r="A8" s="28" t="s">
        <v>85</v>
      </c>
      <c r="B8" s="39">
        <f t="shared" ref="B8:O8" si="9">100*B52/B31</f>
        <v>27.771430204095804</v>
      </c>
      <c r="C8" s="40">
        <f t="shared" si="9"/>
        <v>81.650788378475738</v>
      </c>
      <c r="D8" s="40">
        <f t="shared" si="9"/>
        <v>57.213441527477045</v>
      </c>
      <c r="E8" s="40" t="e">
        <f t="shared" si="9"/>
        <v>#DIV/0!</v>
      </c>
      <c r="F8" s="40">
        <f t="shared" si="9"/>
        <v>8.7855438726526387</v>
      </c>
      <c r="G8" s="40">
        <f t="shared" si="9"/>
        <v>14.98032987753138</v>
      </c>
      <c r="H8" s="40">
        <f t="shared" si="9"/>
        <v>7.3451725372024104</v>
      </c>
      <c r="I8" s="40">
        <f t="shared" si="9"/>
        <v>25.171282547108916</v>
      </c>
      <c r="J8" s="40">
        <f t="shared" si="9"/>
        <v>17.815101432423518</v>
      </c>
      <c r="K8" s="40">
        <f t="shared" si="9"/>
        <v>8.7949684106880195</v>
      </c>
      <c r="L8" s="40">
        <f t="shared" si="9"/>
        <v>11.528339141139275</v>
      </c>
      <c r="M8" s="40" t="e">
        <f t="shared" si="9"/>
        <v>#DIV/0!</v>
      </c>
      <c r="N8" s="40" t="e">
        <f t="shared" si="9"/>
        <v>#DIV/0!</v>
      </c>
      <c r="O8" s="41">
        <f t="shared" si="9"/>
        <v>31.378576242244868</v>
      </c>
      <c r="Q8" s="28" t="s">
        <v>58</v>
      </c>
      <c r="R8" s="39">
        <f t="shared" ref="R8:AE8" si="10">100*R52/R31</f>
        <v>38.618933489650843</v>
      </c>
      <c r="S8" s="40">
        <f t="shared" si="10"/>
        <v>36.078001418995875</v>
      </c>
      <c r="T8" s="40">
        <f t="shared" si="10"/>
        <v>38.295675811126294</v>
      </c>
      <c r="U8" s="40">
        <f t="shared" si="10"/>
        <v>49.382584682765952</v>
      </c>
      <c r="V8" s="40">
        <f t="shared" si="10"/>
        <v>3.938807261960898</v>
      </c>
      <c r="W8" s="40">
        <f t="shared" si="10"/>
        <v>3.8572317579977482</v>
      </c>
      <c r="X8" s="40">
        <f t="shared" si="10"/>
        <v>2.7474887867750417</v>
      </c>
      <c r="Y8" s="40">
        <f t="shared" si="10"/>
        <v>10.151547718026311</v>
      </c>
      <c r="Z8" s="40">
        <f t="shared" si="10"/>
        <v>4.1590893676551</v>
      </c>
      <c r="AA8" s="40">
        <f t="shared" si="10"/>
        <v>4.6482028044908796</v>
      </c>
      <c r="AB8" s="40">
        <f t="shared" si="10"/>
        <v>3.0263336205356777</v>
      </c>
      <c r="AC8" s="40">
        <f t="shared" si="10"/>
        <v>7.8362755636889494</v>
      </c>
      <c r="AD8" s="40" t="e">
        <f t="shared" si="10"/>
        <v>#DIV/0!</v>
      </c>
      <c r="AE8" s="41" t="e">
        <f t="shared" si="10"/>
        <v>#DIV/0!</v>
      </c>
      <c r="AG8" s="28" t="s">
        <v>74</v>
      </c>
      <c r="AH8" s="58">
        <f t="shared" ref="AH8:AU8" si="11">100*AH52/AH31</f>
        <v>23.057153196743513</v>
      </c>
      <c r="AI8" s="59">
        <f t="shared" si="11"/>
        <v>94.171168988288414</v>
      </c>
      <c r="AJ8" s="59">
        <f t="shared" si="11"/>
        <v>1.9990010058414112E-6</v>
      </c>
      <c r="AK8" s="59">
        <f t="shared" si="11"/>
        <v>60.908337097702358</v>
      </c>
      <c r="AL8" s="59">
        <f t="shared" si="11"/>
        <v>15.793426018006956</v>
      </c>
      <c r="AM8" s="59">
        <f t="shared" si="11"/>
        <v>28.445551848601568</v>
      </c>
      <c r="AN8" s="59">
        <f t="shared" si="11"/>
        <v>6.6170066954069524</v>
      </c>
      <c r="AO8" s="59">
        <f t="shared" si="11"/>
        <v>14.587869999382365</v>
      </c>
      <c r="AP8" s="59">
        <f t="shared" si="11"/>
        <v>15.480005667098435</v>
      </c>
      <c r="AQ8" s="59">
        <f t="shared" si="11"/>
        <v>10.84224466263778</v>
      </c>
      <c r="AR8" s="59">
        <f t="shared" si="11"/>
        <v>4.4540638011656775</v>
      </c>
      <c r="AS8" s="59" t="e">
        <f t="shared" si="11"/>
        <v>#DIV/0!</v>
      </c>
      <c r="AT8" s="59">
        <f t="shared" si="11"/>
        <v>19.711783767909257</v>
      </c>
      <c r="AU8" s="60" t="e">
        <f t="shared" si="11"/>
        <v>#DIV/0!</v>
      </c>
    </row>
    <row r="9" spans="1:47">
      <c r="A9" s="29" t="s">
        <v>86</v>
      </c>
      <c r="B9" s="42">
        <f t="shared" ref="B9:O9" si="12">100*B53/B32</f>
        <v>26.221665940183243</v>
      </c>
      <c r="C9" s="43">
        <f t="shared" si="12"/>
        <v>22.934422924478497</v>
      </c>
      <c r="D9" s="43">
        <f t="shared" si="12"/>
        <v>41.563992119104611</v>
      </c>
      <c r="E9" s="43" t="e">
        <f t="shared" si="12"/>
        <v>#DIV/0!</v>
      </c>
      <c r="F9" s="43">
        <f t="shared" si="12"/>
        <v>6.7999362248140311</v>
      </c>
      <c r="G9" s="43">
        <f t="shared" si="12"/>
        <v>3.9449317456508712</v>
      </c>
      <c r="H9" s="43">
        <f t="shared" si="12"/>
        <v>6.7845225605858497</v>
      </c>
      <c r="I9" s="43">
        <f t="shared" si="12"/>
        <v>23.292630175972988</v>
      </c>
      <c r="J9" s="43">
        <f t="shared" si="12"/>
        <v>13.715707826493132</v>
      </c>
      <c r="K9" s="43">
        <f t="shared" si="12"/>
        <v>13.018648056263217</v>
      </c>
      <c r="L9" s="43">
        <f t="shared" si="12"/>
        <v>25.702722403175837</v>
      </c>
      <c r="M9" s="43" t="e">
        <f t="shared" si="12"/>
        <v>#DIV/0!</v>
      </c>
      <c r="N9" s="43" t="e">
        <f t="shared" si="12"/>
        <v>#DIV/0!</v>
      </c>
      <c r="O9" s="44">
        <f t="shared" si="12"/>
        <v>34.181494003291931</v>
      </c>
      <c r="Q9" s="28" t="s">
        <v>59</v>
      </c>
      <c r="R9" s="39">
        <f t="shared" ref="R9:AE9" si="13">100*R53/R32</f>
        <v>29.57044222908527</v>
      </c>
      <c r="S9" s="40">
        <f t="shared" si="13"/>
        <v>36.834885993799602</v>
      </c>
      <c r="T9" s="40">
        <f t="shared" si="13"/>
        <v>30.837488856024546</v>
      </c>
      <c r="U9" s="40">
        <f t="shared" si="13"/>
        <v>47.429140010178216</v>
      </c>
      <c r="V9" s="40">
        <f t="shared" si="13"/>
        <v>4.8146979949681752</v>
      </c>
      <c r="W9" s="40">
        <f t="shared" si="13"/>
        <v>4.9792262712403099</v>
      </c>
      <c r="X9" s="40">
        <f t="shared" si="13"/>
        <v>2.2609516726546679</v>
      </c>
      <c r="Y9" s="40">
        <f t="shared" si="13"/>
        <v>6.108243783492938</v>
      </c>
      <c r="Z9" s="40">
        <f t="shared" si="13"/>
        <v>4.1086294439108597</v>
      </c>
      <c r="AA9" s="40">
        <f t="shared" si="13"/>
        <v>4.6668288831215685</v>
      </c>
      <c r="AB9" s="40">
        <f t="shared" si="13"/>
        <v>3.8171027875433117</v>
      </c>
      <c r="AC9" s="40" t="e">
        <f t="shared" si="13"/>
        <v>#DIV/0!</v>
      </c>
      <c r="AD9" s="40" t="e">
        <f t="shared" si="13"/>
        <v>#DIV/0!</v>
      </c>
      <c r="AE9" s="41" t="e">
        <f t="shared" si="13"/>
        <v>#DIV/0!</v>
      </c>
      <c r="AG9" s="28" t="s">
        <v>75</v>
      </c>
      <c r="AH9" s="58">
        <f t="shared" ref="AH9:AU9" si="14">100*AH53/AH32</f>
        <v>22.04846448761209</v>
      </c>
      <c r="AI9" s="59">
        <f t="shared" si="14"/>
        <v>56.602611082730867</v>
      </c>
      <c r="AJ9" s="59">
        <f t="shared" si="14"/>
        <v>1.9990010058414112E-6</v>
      </c>
      <c r="AK9" s="59">
        <f t="shared" si="14"/>
        <v>61.370975264682528</v>
      </c>
      <c r="AL9" s="59">
        <f t="shared" si="14"/>
        <v>16.037043050425716</v>
      </c>
      <c r="AM9" s="59">
        <f t="shared" si="14"/>
        <v>20.773575094293474</v>
      </c>
      <c r="AN9" s="59">
        <f t="shared" si="14"/>
        <v>6.5329270137654412</v>
      </c>
      <c r="AO9" s="59">
        <f t="shared" si="14"/>
        <v>12.405521102267191</v>
      </c>
      <c r="AP9" s="59">
        <f t="shared" si="14"/>
        <v>10.721969926796485</v>
      </c>
      <c r="AQ9" s="59">
        <f t="shared" si="14"/>
        <v>10.682255155278087</v>
      </c>
      <c r="AR9" s="59">
        <f t="shared" si="14"/>
        <v>3.5749958774864781</v>
      </c>
      <c r="AS9" s="59" t="e">
        <f t="shared" si="14"/>
        <v>#DIV/0!</v>
      </c>
      <c r="AT9" s="59">
        <f t="shared" si="14"/>
        <v>10.568443745949155</v>
      </c>
      <c r="AU9" s="60" t="e">
        <f t="shared" si="14"/>
        <v>#DIV/0!</v>
      </c>
    </row>
    <row r="10" spans="1:47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Q10" s="28" t="s">
        <v>60</v>
      </c>
      <c r="R10" s="39">
        <f t="shared" ref="R10:AE10" si="15">100*R54/R33</f>
        <v>35.679178654655622</v>
      </c>
      <c r="S10" s="40">
        <f t="shared" si="15"/>
        <v>45.556132393510893</v>
      </c>
      <c r="T10" s="40">
        <f t="shared" si="15"/>
        <v>33.472319561176064</v>
      </c>
      <c r="U10" s="40">
        <f t="shared" si="15"/>
        <v>49.910908060273556</v>
      </c>
      <c r="V10" s="40">
        <f t="shared" si="15"/>
        <v>3.8876180666704512</v>
      </c>
      <c r="W10" s="40">
        <f t="shared" si="15"/>
        <v>7.4449521299032373</v>
      </c>
      <c r="X10" s="40">
        <f t="shared" si="15"/>
        <v>2.9586140231000853</v>
      </c>
      <c r="Y10" s="40">
        <f t="shared" si="15"/>
        <v>9.0875562203870999</v>
      </c>
      <c r="Z10" s="40">
        <f t="shared" si="15"/>
        <v>6.7687820627723019</v>
      </c>
      <c r="AA10" s="40">
        <f t="shared" si="15"/>
        <v>6.7836299449450745</v>
      </c>
      <c r="AB10" s="40">
        <f t="shared" si="15"/>
        <v>3.9919733297772781</v>
      </c>
      <c r="AC10" s="40" t="e">
        <f t="shared" si="15"/>
        <v>#DIV/0!</v>
      </c>
      <c r="AD10" s="40" t="e">
        <f t="shared" si="15"/>
        <v>#DIV/0!</v>
      </c>
      <c r="AE10" s="41" t="e">
        <f t="shared" si="15"/>
        <v>#DIV/0!</v>
      </c>
      <c r="AG10" s="28" t="s">
        <v>76</v>
      </c>
      <c r="AH10" s="58">
        <f t="shared" ref="AH10:AU10" si="16">100*AH54/AH33</f>
        <v>22.72193806893706</v>
      </c>
      <c r="AI10" s="59">
        <f t="shared" si="16"/>
        <v>74.080335100802799</v>
      </c>
      <c r="AJ10" s="59">
        <f t="shared" si="16"/>
        <v>6.2005444317030465</v>
      </c>
      <c r="AK10" s="59">
        <f t="shared" si="16"/>
        <v>60.752679940508521</v>
      </c>
      <c r="AL10" s="59">
        <f t="shared" si="16"/>
        <v>17.607907294341459</v>
      </c>
      <c r="AM10" s="59">
        <f t="shared" si="16"/>
        <v>18.323529973714347</v>
      </c>
      <c r="AN10" s="59">
        <f t="shared" si="16"/>
        <v>6.0383436062280138</v>
      </c>
      <c r="AO10" s="59">
        <f t="shared" si="16"/>
        <v>7.9213958990430253</v>
      </c>
      <c r="AP10" s="59">
        <f t="shared" si="16"/>
        <v>7.1287701714328513</v>
      </c>
      <c r="AQ10" s="59">
        <f t="shared" si="16"/>
        <v>9.2296750469995583</v>
      </c>
      <c r="AR10" s="59">
        <f t="shared" si="16"/>
        <v>4.3212945490817587</v>
      </c>
      <c r="AS10" s="59" t="e">
        <f t="shared" si="16"/>
        <v>#DIV/0!</v>
      </c>
      <c r="AT10" s="59">
        <f t="shared" si="16"/>
        <v>18.87981451444665</v>
      </c>
      <c r="AU10" s="60" t="e">
        <f t="shared" si="16"/>
        <v>#DIV/0!</v>
      </c>
    </row>
    <row r="11" spans="1:47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Q11" s="28" t="s">
        <v>61</v>
      </c>
      <c r="R11" s="39">
        <f t="shared" ref="R11:AE11" si="17">100*R55/R34</f>
        <v>51.917785038396694</v>
      </c>
      <c r="S11" s="40">
        <f t="shared" si="17"/>
        <v>30.976664722545493</v>
      </c>
      <c r="T11" s="40">
        <f t="shared" si="17"/>
        <v>32.228412048654036</v>
      </c>
      <c r="U11" s="40">
        <f t="shared" si="17"/>
        <v>61.846127832986888</v>
      </c>
      <c r="V11" s="40">
        <f t="shared" si="17"/>
        <v>4.017194354819476</v>
      </c>
      <c r="W11" s="40">
        <f t="shared" si="17"/>
        <v>7.2878143896653134</v>
      </c>
      <c r="X11" s="40">
        <f t="shared" si="17"/>
        <v>3.4932779302937096</v>
      </c>
      <c r="Y11" s="40">
        <f t="shared" si="17"/>
        <v>11.52111025516092</v>
      </c>
      <c r="Z11" s="40">
        <f t="shared" si="17"/>
        <v>6.5137729465974132</v>
      </c>
      <c r="AA11" s="40">
        <f t="shared" si="17"/>
        <v>5.1312315001100846</v>
      </c>
      <c r="AB11" s="40">
        <f t="shared" si="17"/>
        <v>3.8132088612617339</v>
      </c>
      <c r="AC11" s="40" t="e">
        <f t="shared" si="17"/>
        <v>#DIV/0!</v>
      </c>
      <c r="AD11" s="40" t="e">
        <f t="shared" si="17"/>
        <v>#DIV/0!</v>
      </c>
      <c r="AE11" s="41" t="e">
        <f t="shared" si="17"/>
        <v>#DIV/0!</v>
      </c>
      <c r="AG11" s="28" t="s">
        <v>77</v>
      </c>
      <c r="AH11" s="58">
        <f t="shared" ref="AH11:AU11" si="18">100*AH55/AH34</f>
        <v>22.776556260170125</v>
      </c>
      <c r="AI11" s="59">
        <f t="shared" si="18"/>
        <v>30.235444860445423</v>
      </c>
      <c r="AJ11" s="59">
        <f t="shared" si="18"/>
        <v>19.733212498229225</v>
      </c>
      <c r="AK11" s="59">
        <f t="shared" si="18"/>
        <v>60.052886744512129</v>
      </c>
      <c r="AL11" s="59">
        <f t="shared" si="18"/>
        <v>11.970909911689306</v>
      </c>
      <c r="AM11" s="59">
        <f t="shared" si="18"/>
        <v>8.5988045132480675</v>
      </c>
      <c r="AN11" s="59">
        <f t="shared" si="18"/>
        <v>4.9191229866819963</v>
      </c>
      <c r="AO11" s="59">
        <f t="shared" si="18"/>
        <v>7.218027030449532</v>
      </c>
      <c r="AP11" s="59">
        <f t="shared" si="18"/>
        <v>5.5664162873303713</v>
      </c>
      <c r="AQ11" s="59">
        <f t="shared" si="18"/>
        <v>7.4599872974302253</v>
      </c>
      <c r="AR11" s="59">
        <f t="shared" si="18"/>
        <v>4.9998467911598707</v>
      </c>
      <c r="AS11" s="59" t="e">
        <f t="shared" si="18"/>
        <v>#DIV/0!</v>
      </c>
      <c r="AT11" s="59">
        <f t="shared" si="18"/>
        <v>11.038429274626287</v>
      </c>
      <c r="AU11" s="60" t="e">
        <f t="shared" si="18"/>
        <v>#DIV/0!</v>
      </c>
    </row>
    <row r="12" spans="1:47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Q12" s="28" t="s">
        <v>62</v>
      </c>
      <c r="R12" s="39">
        <f t="shared" ref="R12:AE12" si="19">100*R56/R35</f>
        <v>50.971115395210518</v>
      </c>
      <c r="S12" s="40">
        <f t="shared" si="19"/>
        <v>25.788751042010826</v>
      </c>
      <c r="T12" s="40">
        <f t="shared" si="19"/>
        <v>33.654436559366935</v>
      </c>
      <c r="U12" s="40">
        <f t="shared" si="19"/>
        <v>39.113073095934098</v>
      </c>
      <c r="V12" s="40">
        <f t="shared" si="19"/>
        <v>4.0073876343464638</v>
      </c>
      <c r="W12" s="40">
        <f t="shared" si="19"/>
        <v>6.2226139178912314</v>
      </c>
      <c r="X12" s="40">
        <f t="shared" si="19"/>
        <v>4.1666084886375216</v>
      </c>
      <c r="Y12" s="40">
        <f t="shared" si="19"/>
        <v>6.9003947823214142</v>
      </c>
      <c r="Z12" s="40">
        <f t="shared" si="19"/>
        <v>7.4719961259489489</v>
      </c>
      <c r="AA12" s="40">
        <f t="shared" si="19"/>
        <v>7.4628746669039527</v>
      </c>
      <c r="AB12" s="40">
        <f t="shared" si="19"/>
        <v>3.3347260777393339</v>
      </c>
      <c r="AC12" s="40">
        <f t="shared" si="19"/>
        <v>5.1232825937933937</v>
      </c>
      <c r="AD12" s="40" t="e">
        <f t="shared" si="19"/>
        <v>#DIV/0!</v>
      </c>
      <c r="AE12" s="41" t="e">
        <f t="shared" si="19"/>
        <v>#DIV/0!</v>
      </c>
      <c r="AG12" s="28" t="s">
        <v>78</v>
      </c>
      <c r="AH12" s="58">
        <f t="shared" ref="AH12:AU12" si="20">100*AH56/AH35</f>
        <v>23.827257982019759</v>
      </c>
      <c r="AI12" s="59">
        <f t="shared" si="20"/>
        <v>30.103505115870306</v>
      </c>
      <c r="AJ12" s="59">
        <f t="shared" si="20"/>
        <v>9.6288217582653424</v>
      </c>
      <c r="AK12" s="59">
        <f t="shared" si="20"/>
        <v>65.50010801248807</v>
      </c>
      <c r="AL12" s="59">
        <f t="shared" si="20"/>
        <v>13.032137173726479</v>
      </c>
      <c r="AM12" s="59">
        <f t="shared" si="20"/>
        <v>8.992529795259447</v>
      </c>
      <c r="AN12" s="59">
        <f t="shared" si="20"/>
        <v>5.3061986797733809</v>
      </c>
      <c r="AO12" s="59">
        <f t="shared" si="20"/>
        <v>6.9930484323098669</v>
      </c>
      <c r="AP12" s="59">
        <f t="shared" si="20"/>
        <v>6.6873084211755112</v>
      </c>
      <c r="AQ12" s="59">
        <f t="shared" si="20"/>
        <v>8.4997756028298301</v>
      </c>
      <c r="AR12" s="59">
        <f t="shared" si="20"/>
        <v>5.80998585236933</v>
      </c>
      <c r="AS12" s="59" t="e">
        <f t="shared" si="20"/>
        <v>#DIV/0!</v>
      </c>
      <c r="AT12" s="59">
        <f t="shared" si="20"/>
        <v>11.424959138995758</v>
      </c>
      <c r="AU12" s="60" t="e">
        <f t="shared" si="20"/>
        <v>#DIV/0!</v>
      </c>
    </row>
    <row r="13" spans="1:47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Q13" s="28" t="s">
        <v>63</v>
      </c>
      <c r="R13" s="39">
        <f t="shared" ref="R13:AE13" si="21">100*R57/R36</f>
        <v>45.439107333500715</v>
      </c>
      <c r="S13" s="40">
        <f t="shared" si="21"/>
        <v>41.357061093582487</v>
      </c>
      <c r="T13" s="40">
        <f t="shared" si="21"/>
        <v>30.705202387056886</v>
      </c>
      <c r="U13" s="40">
        <f t="shared" si="21"/>
        <v>65.345695032646105</v>
      </c>
      <c r="V13" s="40">
        <f t="shared" si="21"/>
        <v>3.1976785839705064</v>
      </c>
      <c r="W13" s="40">
        <f t="shared" si="21"/>
        <v>7.8015001968096476</v>
      </c>
      <c r="X13" s="40">
        <f t="shared" si="21"/>
        <v>3.6365062737062375</v>
      </c>
      <c r="Y13" s="40">
        <f t="shared" si="21"/>
        <v>4.2292386829383668</v>
      </c>
      <c r="Z13" s="40">
        <f t="shared" si="21"/>
        <v>7.584954650217532</v>
      </c>
      <c r="AA13" s="40">
        <f t="shared" si="21"/>
        <v>4.2552150607799923</v>
      </c>
      <c r="AB13" s="40">
        <f t="shared" si="21"/>
        <v>3.3436709024807341</v>
      </c>
      <c r="AC13" s="40">
        <f t="shared" si="21"/>
        <v>6.3645895612886507</v>
      </c>
      <c r="AD13" s="40" t="e">
        <f t="shared" si="21"/>
        <v>#DIV/0!</v>
      </c>
      <c r="AE13" s="41" t="e">
        <f t="shared" si="21"/>
        <v>#DIV/0!</v>
      </c>
      <c r="AG13" s="29" t="s">
        <v>79</v>
      </c>
      <c r="AH13" s="61">
        <f t="shared" ref="AH13:AU13" si="22">100*AH57/AH36</f>
        <v>23.025815500179185</v>
      </c>
      <c r="AI13" s="62">
        <f t="shared" si="22"/>
        <v>51.892559215142619</v>
      </c>
      <c r="AJ13" s="62">
        <f t="shared" si="22"/>
        <v>31.819676015361203</v>
      </c>
      <c r="AK13" s="62">
        <f t="shared" si="22"/>
        <v>101.87105369349968</v>
      </c>
      <c r="AL13" s="62">
        <f t="shared" si="22"/>
        <v>20.793403866208319</v>
      </c>
      <c r="AM13" s="62">
        <f t="shared" si="22"/>
        <v>16.48978614668049</v>
      </c>
      <c r="AN13" s="62">
        <f t="shared" si="22"/>
        <v>7.824631754210273</v>
      </c>
      <c r="AO13" s="62">
        <f t="shared" si="22"/>
        <v>9.3414743941455001</v>
      </c>
      <c r="AP13" s="62">
        <f t="shared" si="22"/>
        <v>9.1855047851299485</v>
      </c>
      <c r="AQ13" s="62">
        <f t="shared" si="22"/>
        <v>15.33757246213988</v>
      </c>
      <c r="AR13" s="62">
        <f t="shared" si="22"/>
        <v>7.575070238424285</v>
      </c>
      <c r="AS13" s="62" t="e">
        <f t="shared" si="22"/>
        <v>#DIV/0!</v>
      </c>
      <c r="AT13" s="62">
        <f t="shared" si="22"/>
        <v>14.956881860711304</v>
      </c>
      <c r="AU13" s="63" t="e">
        <f t="shared" si="22"/>
        <v>#DIV/0!</v>
      </c>
    </row>
    <row r="14" spans="1:47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 s="28" t="s">
        <v>64</v>
      </c>
      <c r="R14" s="39">
        <f t="shared" ref="R14:AE14" si="23">100*R58/R37</f>
        <v>28.287245878102837</v>
      </c>
      <c r="S14" s="40">
        <f t="shared" si="23"/>
        <v>49.822072800573025</v>
      </c>
      <c r="T14" s="40">
        <f t="shared" si="23"/>
        <v>37.566648772968712</v>
      </c>
      <c r="U14" s="40">
        <f t="shared" si="23"/>
        <v>50.476924623049577</v>
      </c>
      <c r="V14" s="40">
        <f t="shared" si="23"/>
        <v>13.705114299679622</v>
      </c>
      <c r="W14" s="40">
        <f t="shared" si="23"/>
        <v>20.01631700709595</v>
      </c>
      <c r="X14" s="40">
        <f t="shared" si="23"/>
        <v>8.1734395160085107</v>
      </c>
      <c r="Y14" s="40">
        <f t="shared" si="23"/>
        <v>8.8949953210172801</v>
      </c>
      <c r="Z14" s="40">
        <f t="shared" si="23"/>
        <v>4.5815362117553615</v>
      </c>
      <c r="AA14" s="40">
        <f t="shared" si="23"/>
        <v>5.2814075426377034</v>
      </c>
      <c r="AB14" s="40">
        <f t="shared" si="23"/>
        <v>8.9818338100314765</v>
      </c>
      <c r="AC14" s="40">
        <f t="shared" si="23"/>
        <v>18.90471460732833</v>
      </c>
      <c r="AD14" s="40" t="e">
        <f t="shared" si="23"/>
        <v>#DIV/0!</v>
      </c>
      <c r="AE14" s="41" t="e">
        <f t="shared" si="23"/>
        <v>#DIV/0!</v>
      </c>
    </row>
    <row r="15" spans="1:47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 s="28" t="s">
        <v>65</v>
      </c>
      <c r="R15" s="39">
        <f t="shared" ref="R15:AE15" si="24">100*R59/R38</f>
        <v>29.219026550847421</v>
      </c>
      <c r="S15" s="40">
        <f t="shared" si="24"/>
        <v>39.545113164031008</v>
      </c>
      <c r="T15" s="40">
        <f t="shared" si="24"/>
        <v>34.794446851136257</v>
      </c>
      <c r="U15" s="40">
        <f t="shared" si="24"/>
        <v>47.485818618399811</v>
      </c>
      <c r="V15" s="40">
        <f t="shared" si="24"/>
        <v>3.7676630750446982</v>
      </c>
      <c r="W15" s="40">
        <f t="shared" si="24"/>
        <v>6.2704139034770874</v>
      </c>
      <c r="X15" s="40">
        <f t="shared" si="24"/>
        <v>3.2697986599123552</v>
      </c>
      <c r="Y15" s="40">
        <f t="shared" si="24"/>
        <v>8.460236662496424</v>
      </c>
      <c r="Z15" s="40">
        <f t="shared" si="24"/>
        <v>6.7212006423223816</v>
      </c>
      <c r="AA15" s="40">
        <f t="shared" si="24"/>
        <v>4.1647821171566202</v>
      </c>
      <c r="AB15" s="40">
        <f t="shared" si="24"/>
        <v>3.518284458791423</v>
      </c>
      <c r="AC15" s="40" t="e">
        <f t="shared" si="24"/>
        <v>#DIV/0!</v>
      </c>
      <c r="AD15" s="40" t="e">
        <f t="shared" si="24"/>
        <v>#DIV/0!</v>
      </c>
      <c r="AE15" s="41" t="e">
        <f t="shared" si="24"/>
        <v>#DIV/0!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 s="28" t="s">
        <v>66</v>
      </c>
      <c r="R16" s="39">
        <f t="shared" ref="R16:AE16" si="25">100*R60/R39</f>
        <v>27.783067116035564</v>
      </c>
      <c r="S16" s="40">
        <f t="shared" si="25"/>
        <v>36.398632044644224</v>
      </c>
      <c r="T16" s="40">
        <f t="shared" si="25"/>
        <v>37.773011169653024</v>
      </c>
      <c r="U16" s="40">
        <f t="shared" si="25"/>
        <v>46.340857112998904</v>
      </c>
      <c r="V16" s="40">
        <f t="shared" si="25"/>
        <v>2.8618906092483343</v>
      </c>
      <c r="W16" s="40">
        <f t="shared" si="25"/>
        <v>5.3131626925735587</v>
      </c>
      <c r="X16" s="40">
        <f t="shared" si="25"/>
        <v>2.2897063810881786</v>
      </c>
      <c r="Y16" s="40">
        <f t="shared" si="25"/>
        <v>6.8372843870981264</v>
      </c>
      <c r="Z16" s="40">
        <f t="shared" si="25"/>
        <v>4.5510486100053074</v>
      </c>
      <c r="AA16" s="40">
        <f t="shared" si="25"/>
        <v>4.9244955856028083</v>
      </c>
      <c r="AB16" s="40">
        <f t="shared" si="25"/>
        <v>4.0614409109427951</v>
      </c>
      <c r="AC16" s="40" t="e">
        <f t="shared" si="25"/>
        <v>#DIV/0!</v>
      </c>
      <c r="AD16" s="40" t="e">
        <f t="shared" si="25"/>
        <v>#DIV/0!</v>
      </c>
      <c r="AE16" s="41" t="e">
        <f t="shared" si="25"/>
        <v>#DIV/0!</v>
      </c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 s="28" t="s">
        <v>67</v>
      </c>
      <c r="R17" s="39">
        <f t="shared" ref="R17:AE17" si="26">100*R61/R40</f>
        <v>33.162874369677667</v>
      </c>
      <c r="S17" s="40">
        <f t="shared" si="26"/>
        <v>59.588642086884413</v>
      </c>
      <c r="T17" s="40">
        <f t="shared" si="26"/>
        <v>46.683103521914113</v>
      </c>
      <c r="U17" s="40">
        <f t="shared" si="26"/>
        <v>46.654823677511118</v>
      </c>
      <c r="V17" s="40">
        <f t="shared" si="26"/>
        <v>4.9403357289958407</v>
      </c>
      <c r="W17" s="40">
        <f t="shared" si="26"/>
        <v>4.1366601158318081</v>
      </c>
      <c r="X17" s="40">
        <f t="shared" si="26"/>
        <v>2.5263426192412655</v>
      </c>
      <c r="Y17" s="40">
        <f t="shared" si="26"/>
        <v>6.036465030304889</v>
      </c>
      <c r="Z17" s="40">
        <f t="shared" si="26"/>
        <v>4.7918816094809342</v>
      </c>
      <c r="AA17" s="40">
        <f t="shared" si="26"/>
        <v>4.4051195056876642</v>
      </c>
      <c r="AB17" s="40">
        <f t="shared" si="26"/>
        <v>2.8388431639078098</v>
      </c>
      <c r="AC17" s="40" t="e">
        <f t="shared" si="26"/>
        <v>#DIV/0!</v>
      </c>
      <c r="AD17" s="40" t="e">
        <f t="shared" si="26"/>
        <v>#DIV/0!</v>
      </c>
      <c r="AE17" s="41" t="e">
        <f t="shared" si="26"/>
        <v>#DIV/0!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 s="28" t="s">
        <v>68</v>
      </c>
      <c r="R18" s="39">
        <f t="shared" ref="R18:AE18" si="27">100*R62/R41</f>
        <v>23.522986634158002</v>
      </c>
      <c r="S18" s="40">
        <f t="shared" si="27"/>
        <v>61.191819099701881</v>
      </c>
      <c r="T18" s="40">
        <f t="shared" si="27"/>
        <v>35.28996241294697</v>
      </c>
      <c r="U18" s="40">
        <f t="shared" si="27"/>
        <v>46.36278683896861</v>
      </c>
      <c r="V18" s="40">
        <f t="shared" si="27"/>
        <v>8.2915213588596419</v>
      </c>
      <c r="W18" s="40">
        <f t="shared" si="27"/>
        <v>3.9071603729440447</v>
      </c>
      <c r="X18" s="40">
        <f t="shared" si="27"/>
        <v>2.8810509033050797</v>
      </c>
      <c r="Y18" s="40">
        <f t="shared" si="27"/>
        <v>8.8065454845624132</v>
      </c>
      <c r="Z18" s="40">
        <f t="shared" si="27"/>
        <v>7.3550845745092346</v>
      </c>
      <c r="AA18" s="40">
        <f t="shared" si="27"/>
        <v>2.8251759742420024</v>
      </c>
      <c r="AB18" s="40">
        <f t="shared" si="27"/>
        <v>3.5820487288008649</v>
      </c>
      <c r="AC18" s="40" t="e">
        <f t="shared" si="27"/>
        <v>#DIV/0!</v>
      </c>
      <c r="AD18" s="40" t="e">
        <f t="shared" si="27"/>
        <v>#DIV/0!</v>
      </c>
      <c r="AE18" s="41" t="e">
        <f t="shared" si="27"/>
        <v>#DIV/0!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 s="29" t="s">
        <v>69</v>
      </c>
      <c r="R19" s="42">
        <f t="shared" ref="R19:AE19" si="28">100*R63/R42</f>
        <v>25.21449164636449</v>
      </c>
      <c r="S19" s="43">
        <f t="shared" si="28"/>
        <v>23.035558258702789</v>
      </c>
      <c r="T19" s="43">
        <f t="shared" si="28"/>
        <v>29.319355208737086</v>
      </c>
      <c r="U19" s="43">
        <f t="shared" si="28"/>
        <v>51.918937940250721</v>
      </c>
      <c r="V19" s="43">
        <f t="shared" si="28"/>
        <v>8.4264768742118257</v>
      </c>
      <c r="W19" s="43">
        <f t="shared" si="28"/>
        <v>6.8533996810444959</v>
      </c>
      <c r="X19" s="43">
        <f t="shared" si="28"/>
        <v>2.9829996651171315</v>
      </c>
      <c r="Y19" s="43">
        <f t="shared" si="28"/>
        <v>8.4261492588903373</v>
      </c>
      <c r="Z19" s="43">
        <f t="shared" si="28"/>
        <v>5.1500421011222794</v>
      </c>
      <c r="AA19" s="43">
        <f t="shared" si="28"/>
        <v>2.838194407080183</v>
      </c>
      <c r="AB19" s="43">
        <f t="shared" si="28"/>
        <v>5.6279924221649988</v>
      </c>
      <c r="AC19" s="43" t="e">
        <f t="shared" si="28"/>
        <v>#DIV/0!</v>
      </c>
      <c r="AD19" s="43" t="e">
        <f t="shared" si="28"/>
        <v>#DIV/0!</v>
      </c>
      <c r="AE19" s="44" t="e">
        <f t="shared" si="28"/>
        <v>#DIV/0!</v>
      </c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4" spans="1:47">
      <c r="A24" s="34" t="s">
        <v>28</v>
      </c>
      <c r="B24" s="35" t="s">
        <v>81</v>
      </c>
      <c r="Q24" s="34" t="s">
        <v>28</v>
      </c>
      <c r="R24" s="35" t="s">
        <v>54</v>
      </c>
      <c r="AG24" s="34" t="s">
        <v>28</v>
      </c>
      <c r="AH24" s="35" t="s">
        <v>70</v>
      </c>
    </row>
    <row r="26" spans="1:47">
      <c r="A26" s="26"/>
      <c r="B26" s="23" t="s">
        <v>106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/>
      <c r="Q26" s="26"/>
      <c r="R26" s="23" t="s">
        <v>106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5"/>
      <c r="AG26" s="26"/>
      <c r="AH26" s="23" t="s">
        <v>106</v>
      </c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5"/>
    </row>
    <row r="27" spans="1:47" s="49" customFormat="1" ht="38.25">
      <c r="A27" s="23" t="s">
        <v>89</v>
      </c>
      <c r="B27" s="46" t="s">
        <v>22</v>
      </c>
      <c r="C27" s="47" t="s">
        <v>90</v>
      </c>
      <c r="D27" s="47" t="s">
        <v>91</v>
      </c>
      <c r="E27" s="47" t="s">
        <v>9</v>
      </c>
      <c r="F27" s="47" t="s">
        <v>10</v>
      </c>
      <c r="G27" s="47" t="s">
        <v>11</v>
      </c>
      <c r="H27" s="47" t="s">
        <v>12</v>
      </c>
      <c r="I27" s="47" t="s">
        <v>13</v>
      </c>
      <c r="J27" s="47" t="s">
        <v>14</v>
      </c>
      <c r="K27" s="47" t="s">
        <v>92</v>
      </c>
      <c r="L27" s="47" t="s">
        <v>15</v>
      </c>
      <c r="M27" s="47" t="s">
        <v>16</v>
      </c>
      <c r="N27" s="47" t="s">
        <v>17</v>
      </c>
      <c r="O27" s="48" t="s">
        <v>18</v>
      </c>
      <c r="Q27" s="23" t="s">
        <v>89</v>
      </c>
      <c r="R27" s="46" t="s">
        <v>22</v>
      </c>
      <c r="S27" s="47" t="s">
        <v>90</v>
      </c>
      <c r="T27" s="47" t="s">
        <v>91</v>
      </c>
      <c r="U27" s="47" t="s">
        <v>9</v>
      </c>
      <c r="V27" s="47" t="s">
        <v>10</v>
      </c>
      <c r="W27" s="47" t="s">
        <v>11</v>
      </c>
      <c r="X27" s="47" t="s">
        <v>12</v>
      </c>
      <c r="Y27" s="47" t="s">
        <v>13</v>
      </c>
      <c r="Z27" s="47" t="s">
        <v>14</v>
      </c>
      <c r="AA27" s="47" t="s">
        <v>92</v>
      </c>
      <c r="AB27" s="47" t="s">
        <v>15</v>
      </c>
      <c r="AC27" s="47" t="s">
        <v>16</v>
      </c>
      <c r="AD27" s="47" t="s">
        <v>17</v>
      </c>
      <c r="AE27" s="48" t="s">
        <v>18</v>
      </c>
      <c r="AG27" s="23" t="s">
        <v>89</v>
      </c>
      <c r="AH27" s="46" t="s">
        <v>22</v>
      </c>
      <c r="AI27" s="47" t="s">
        <v>90</v>
      </c>
      <c r="AJ27" s="47" t="s">
        <v>91</v>
      </c>
      <c r="AK27" s="47" t="s">
        <v>9</v>
      </c>
      <c r="AL27" s="47" t="s">
        <v>10</v>
      </c>
      <c r="AM27" s="47" t="s">
        <v>11</v>
      </c>
      <c r="AN27" s="47" t="s">
        <v>12</v>
      </c>
      <c r="AO27" s="47" t="s">
        <v>13</v>
      </c>
      <c r="AP27" s="47" t="s">
        <v>14</v>
      </c>
      <c r="AQ27" s="47" t="s">
        <v>92</v>
      </c>
      <c r="AR27" s="47" t="s">
        <v>15</v>
      </c>
      <c r="AS27" s="47" t="s">
        <v>16</v>
      </c>
      <c r="AT27" s="47" t="s">
        <v>17</v>
      </c>
      <c r="AU27" s="48" t="s">
        <v>18</v>
      </c>
    </row>
    <row r="28" spans="1:47">
      <c r="A28" s="27" t="s">
        <v>82</v>
      </c>
      <c r="B28" s="36">
        <v>2343.6728571428571</v>
      </c>
      <c r="C28" s="37">
        <v>0.12650080437971634</v>
      </c>
      <c r="D28" s="37">
        <v>2.6630332306009277E-2</v>
      </c>
      <c r="E28" s="37" t="e">
        <v>#DIV/0!</v>
      </c>
      <c r="F28" s="37">
        <v>1.6280473813956367</v>
      </c>
      <c r="G28" s="37">
        <v>0.38471142595355123</v>
      </c>
      <c r="H28" s="37">
        <v>2.7407641648436991</v>
      </c>
      <c r="I28" s="37">
        <v>3.1493976488421676</v>
      </c>
      <c r="J28" s="37">
        <v>0.61874924781763674</v>
      </c>
      <c r="K28" s="37">
        <v>1.7595899445758916</v>
      </c>
      <c r="L28" s="37">
        <v>4.7251360992705287</v>
      </c>
      <c r="M28" s="37" t="e">
        <v>#DIV/0!</v>
      </c>
      <c r="N28" s="37" t="e">
        <v>#DIV/0!</v>
      </c>
      <c r="O28" s="38">
        <v>0.38629691298440105</v>
      </c>
      <c r="Q28" s="27" t="s">
        <v>55</v>
      </c>
      <c r="R28" s="36">
        <v>614.71390165289256</v>
      </c>
      <c r="S28" s="37">
        <v>4.2590418058858673E-2</v>
      </c>
      <c r="T28" s="37">
        <v>5.4133862047093095E-3</v>
      </c>
      <c r="U28" s="37">
        <v>4.7014175421454156E-3</v>
      </c>
      <c r="V28" s="37">
        <v>0.84934404755564186</v>
      </c>
      <c r="W28" s="37">
        <v>0.53779596141982755</v>
      </c>
      <c r="X28" s="37">
        <v>1.2227071364297102</v>
      </c>
      <c r="Y28" s="37">
        <v>0.72607448254721285</v>
      </c>
      <c r="Z28" s="37">
        <v>0.40390922601867174</v>
      </c>
      <c r="AA28" s="37">
        <v>0.45473404754377478</v>
      </c>
      <c r="AB28" s="37">
        <v>9.5097660974252705</v>
      </c>
      <c r="AC28" s="37">
        <v>4.2899744009609311</v>
      </c>
      <c r="AD28" s="37" t="e">
        <v>#DIV/0!</v>
      </c>
      <c r="AE28" s="38" t="e">
        <v>#DIV/0!</v>
      </c>
      <c r="AG28" s="27" t="s">
        <v>71</v>
      </c>
      <c r="AH28" s="36">
        <v>987.14979999999991</v>
      </c>
      <c r="AI28" s="37">
        <v>0.1306362351</v>
      </c>
      <c r="AJ28" s="37">
        <v>4.037747999999999E-3</v>
      </c>
      <c r="AK28" s="37">
        <v>1.1099999999999999E-3</v>
      </c>
      <c r="AL28" s="37">
        <v>0.42210000000000003</v>
      </c>
      <c r="AM28" s="37">
        <v>0.1409</v>
      </c>
      <c r="AN28" s="37">
        <v>0.68720000000000003</v>
      </c>
      <c r="AO28" s="37">
        <v>1.2997000000000001</v>
      </c>
      <c r="AP28" s="37">
        <v>0.17330000000000001</v>
      </c>
      <c r="AQ28" s="37">
        <v>1.4265263594575999</v>
      </c>
      <c r="AR28" s="37">
        <v>6.0821430967440007</v>
      </c>
      <c r="AS28" s="37" t="e">
        <v>#DIV/0!</v>
      </c>
      <c r="AT28" s="37">
        <v>5.1097879857997148E-6</v>
      </c>
      <c r="AU28" s="38" t="e">
        <v>#DIV/0!</v>
      </c>
    </row>
    <row r="29" spans="1:47">
      <c r="A29" s="28" t="s">
        <v>83</v>
      </c>
      <c r="B29" s="39">
        <v>2654.0333333333333</v>
      </c>
      <c r="C29" s="40">
        <v>0.14262081446183358</v>
      </c>
      <c r="D29" s="40">
        <v>2.139058828087673E-2</v>
      </c>
      <c r="E29" s="40" t="e">
        <v>#DIV/0!</v>
      </c>
      <c r="F29" s="40">
        <v>1.3642774787851073</v>
      </c>
      <c r="G29" s="40">
        <v>0.35137858321789778</v>
      </c>
      <c r="H29" s="40">
        <v>2.6676044890996331</v>
      </c>
      <c r="I29" s="40">
        <v>3.9415137302297101</v>
      </c>
      <c r="J29" s="40">
        <v>0.53274513601516993</v>
      </c>
      <c r="K29" s="40">
        <v>2.1126741705833485</v>
      </c>
      <c r="L29" s="40">
        <v>4.6126679789679681</v>
      </c>
      <c r="M29" s="40" t="e">
        <v>#DIV/0!</v>
      </c>
      <c r="N29" s="40" t="e">
        <v>#DIV/0!</v>
      </c>
      <c r="O29" s="41">
        <v>0.52185233221730742</v>
      </c>
      <c r="Q29" s="28" t="s">
        <v>56</v>
      </c>
      <c r="R29" s="39">
        <v>712.4016719008265</v>
      </c>
      <c r="S29" s="40">
        <v>4.9073951937747473E-3</v>
      </c>
      <c r="T29" s="40">
        <v>7.2616608168397587E-3</v>
      </c>
      <c r="U29" s="40">
        <v>5.8417787238440599E-3</v>
      </c>
      <c r="V29" s="40">
        <v>0.70710886644207271</v>
      </c>
      <c r="W29" s="40">
        <v>0.54016514509160596</v>
      </c>
      <c r="X29" s="40">
        <v>1.3687084904423452</v>
      </c>
      <c r="Y29" s="40">
        <v>0.62930839467665078</v>
      </c>
      <c r="Z29" s="40">
        <v>0.32948512699101651</v>
      </c>
      <c r="AA29" s="40">
        <v>0.44730478573706661</v>
      </c>
      <c r="AB29" s="40">
        <v>10.380660992520486</v>
      </c>
      <c r="AC29" s="40">
        <v>4.3172273507682881</v>
      </c>
      <c r="AD29" s="40" t="e">
        <v>#DIV/0!</v>
      </c>
      <c r="AE29" s="41" t="e">
        <v>#DIV/0!</v>
      </c>
      <c r="AG29" s="28" t="s">
        <v>72</v>
      </c>
      <c r="AH29" s="39">
        <v>1032.3878</v>
      </c>
      <c r="AI29" s="40">
        <v>5.3718306600000001E-2</v>
      </c>
      <c r="AJ29" s="40">
        <v>3.88245E-3</v>
      </c>
      <c r="AK29" s="40">
        <v>8.3000000000000001E-4</v>
      </c>
      <c r="AL29" s="40">
        <v>0.3856</v>
      </c>
      <c r="AM29" s="40">
        <v>0.1086</v>
      </c>
      <c r="AN29" s="40">
        <v>0.68689999999999996</v>
      </c>
      <c r="AO29" s="40">
        <v>0.86440000000000006</v>
      </c>
      <c r="AP29" s="40">
        <v>0.16389999999999999</v>
      </c>
      <c r="AQ29" s="40">
        <v>1.2276485035597999</v>
      </c>
      <c r="AR29" s="40">
        <v>4.5533974105620008</v>
      </c>
      <c r="AS29" s="40" t="e">
        <v>#DIV/0!</v>
      </c>
      <c r="AT29" s="40">
        <v>4.639246180341864E-6</v>
      </c>
      <c r="AU29" s="41" t="e">
        <v>#DIV/0!</v>
      </c>
    </row>
    <row r="30" spans="1:47">
      <c r="A30" s="28" t="s">
        <v>84</v>
      </c>
      <c r="B30" s="39">
        <v>3008.8540000000003</v>
      </c>
      <c r="C30" s="40">
        <v>0.45473266339645974</v>
      </c>
      <c r="D30" s="40">
        <v>1.6768260009203007E-2</v>
      </c>
      <c r="E30" s="40" t="e">
        <v>#DIV/0!</v>
      </c>
      <c r="F30" s="40">
        <v>1.5293207958105153</v>
      </c>
      <c r="G30" s="40">
        <v>0.36581558820285032</v>
      </c>
      <c r="H30" s="40">
        <v>2.8257970935466141</v>
      </c>
      <c r="I30" s="40">
        <v>3.9728683169736541</v>
      </c>
      <c r="J30" s="40">
        <v>0.60241493429460713</v>
      </c>
      <c r="K30" s="40">
        <v>1.9333621289981415</v>
      </c>
      <c r="L30" s="40">
        <v>4.6275679871128519</v>
      </c>
      <c r="M30" s="40" t="e">
        <v>#DIV/0!</v>
      </c>
      <c r="N30" s="40" t="e">
        <v>#DIV/0!</v>
      </c>
      <c r="O30" s="41">
        <v>0.61132299339174456</v>
      </c>
      <c r="Q30" s="28" t="s">
        <v>57</v>
      </c>
      <c r="R30" s="39">
        <v>759.23014049586766</v>
      </c>
      <c r="S30" s="40">
        <v>0.61394342184607964</v>
      </c>
      <c r="T30" s="40">
        <v>6.332415562070098E-3</v>
      </c>
      <c r="U30" s="40">
        <v>2.7370380619932055E-3</v>
      </c>
      <c r="V30" s="40">
        <v>0.61059385078842388</v>
      </c>
      <c r="W30" s="40">
        <v>0.50285385694370222</v>
      </c>
      <c r="X30" s="40">
        <v>1.0050049665194802</v>
      </c>
      <c r="Y30" s="40">
        <v>0.89119114960605039</v>
      </c>
      <c r="Z30" s="40">
        <v>0.53631061077213704</v>
      </c>
      <c r="AA30" s="40">
        <v>0.36270876084743775</v>
      </c>
      <c r="AB30" s="40">
        <v>7.6296796470923436</v>
      </c>
      <c r="AC30" s="40">
        <v>0</v>
      </c>
      <c r="AD30" s="40" t="e">
        <v>#DIV/0!</v>
      </c>
      <c r="AE30" s="41" t="e">
        <v>#DIV/0!</v>
      </c>
      <c r="AG30" s="28" t="s">
        <v>73</v>
      </c>
      <c r="AH30" s="39">
        <v>924.0462</v>
      </c>
      <c r="AI30" s="40">
        <v>5.6903454299999989E-2</v>
      </c>
      <c r="AJ30" s="40">
        <v>3.9600989999999999E-3</v>
      </c>
      <c r="AK30" s="40">
        <v>9.5000000000000011E-4</v>
      </c>
      <c r="AL30" s="40">
        <v>0.42320000000000002</v>
      </c>
      <c r="AM30" s="40">
        <v>0.1132</v>
      </c>
      <c r="AN30" s="40">
        <v>0.89540000000000008</v>
      </c>
      <c r="AO30" s="40">
        <v>0.77150000000000007</v>
      </c>
      <c r="AP30" s="40">
        <v>0.21490000000000001</v>
      </c>
      <c r="AQ30" s="40">
        <v>1.2818575733781998</v>
      </c>
      <c r="AR30" s="40">
        <v>4.8630712862159999</v>
      </c>
      <c r="AS30" s="40" t="e">
        <v>#DIV/0!</v>
      </c>
      <c r="AT30" s="40">
        <v>4.8996717958551731E-6</v>
      </c>
      <c r="AU30" s="41" t="e">
        <v>#DIV/0!</v>
      </c>
    </row>
    <row r="31" spans="1:47">
      <c r="A31" s="28" t="s">
        <v>85</v>
      </c>
      <c r="B31" s="39">
        <v>1542.0864285714285</v>
      </c>
      <c r="C31" s="40">
        <v>1.0188231328959185</v>
      </c>
      <c r="D31" s="40">
        <v>1.723180406069438E-2</v>
      </c>
      <c r="E31" s="40" t="e">
        <v>#DIV/0!</v>
      </c>
      <c r="F31" s="40">
        <v>2.0829377873825807</v>
      </c>
      <c r="G31" s="40">
        <v>0.45189208720087681</v>
      </c>
      <c r="H31" s="40">
        <v>3.3281270613103899</v>
      </c>
      <c r="I31" s="40">
        <v>5.1969711776872742</v>
      </c>
      <c r="J31" s="40">
        <v>0.94599364869846203</v>
      </c>
      <c r="K31" s="40">
        <v>2.060355717122762</v>
      </c>
      <c r="L31" s="40">
        <v>2.8360532394184319</v>
      </c>
      <c r="M31" s="40" t="e">
        <v>#DIV/0!</v>
      </c>
      <c r="N31" s="40" t="e">
        <v>#DIV/0!</v>
      </c>
      <c r="O31" s="41">
        <v>0.79770160330052808</v>
      </c>
      <c r="Q31" s="28" t="s">
        <v>58</v>
      </c>
      <c r="R31" s="39">
        <v>845.57628595041331</v>
      </c>
      <c r="S31" s="40">
        <v>0.11228061704837466</v>
      </c>
      <c r="T31" s="40">
        <v>6.0874120158147475E-3</v>
      </c>
      <c r="U31" s="40">
        <v>3.1659918176300422E-3</v>
      </c>
      <c r="V31" s="40">
        <v>0.5631484015282695</v>
      </c>
      <c r="W31" s="40">
        <v>0.52850619234706087</v>
      </c>
      <c r="X31" s="40">
        <v>1.0288813823872727</v>
      </c>
      <c r="Y31" s="40">
        <v>1.0387092982989106</v>
      </c>
      <c r="Z31" s="40">
        <v>0.416283210173792</v>
      </c>
      <c r="AA31" s="40">
        <v>0.4805620737760849</v>
      </c>
      <c r="AB31" s="40">
        <v>8.62284482908915</v>
      </c>
      <c r="AC31" s="40">
        <v>4.7362388988838529</v>
      </c>
      <c r="AD31" s="40" t="e">
        <v>#DIV/0!</v>
      </c>
      <c r="AE31" s="41" t="e">
        <v>#DIV/0!</v>
      </c>
      <c r="AG31" s="28" t="s">
        <v>74</v>
      </c>
      <c r="AH31" s="39">
        <v>983.21450000000004</v>
      </c>
      <c r="AI31" s="40">
        <v>0.11694687689999998</v>
      </c>
      <c r="AJ31" s="40">
        <v>3.88245E-3</v>
      </c>
      <c r="AK31" s="40">
        <v>1.0999999999999998E-3</v>
      </c>
      <c r="AL31" s="40">
        <v>0.4013000000000001</v>
      </c>
      <c r="AM31" s="40">
        <v>0.186</v>
      </c>
      <c r="AN31" s="40">
        <v>0.88819999999999999</v>
      </c>
      <c r="AO31" s="40">
        <v>1.1826000000000001</v>
      </c>
      <c r="AP31" s="40">
        <v>0.2278</v>
      </c>
      <c r="AQ31" s="40">
        <v>1.3046560922735</v>
      </c>
      <c r="AR31" s="40">
        <v>5.6409103873979989</v>
      </c>
      <c r="AS31" s="40" t="e">
        <v>#DIV/0!</v>
      </c>
      <c r="AT31" s="40">
        <v>1.4400362833540166E-6</v>
      </c>
      <c r="AU31" s="41" t="e">
        <v>#DIV/0!</v>
      </c>
    </row>
    <row r="32" spans="1:47">
      <c r="A32" s="29" t="s">
        <v>86</v>
      </c>
      <c r="B32" s="42">
        <v>1876.1028571428571</v>
      </c>
      <c r="C32" s="43">
        <v>0.22618047609785255</v>
      </c>
      <c r="D32" s="43">
        <v>2.0354193481826419E-2</v>
      </c>
      <c r="E32" s="43" t="e">
        <v>#DIV/0!</v>
      </c>
      <c r="F32" s="43">
        <v>1.9488521321365957</v>
      </c>
      <c r="G32" s="43">
        <v>0.38145433049894778</v>
      </c>
      <c r="H32" s="43">
        <v>2.7636837092896323</v>
      </c>
      <c r="I32" s="43">
        <v>5.1878624387136174</v>
      </c>
      <c r="J32" s="43">
        <v>0.58479854444004054</v>
      </c>
      <c r="K32" s="43">
        <v>3.6351886330608734</v>
      </c>
      <c r="L32" s="43">
        <v>4.0601829926987527</v>
      </c>
      <c r="M32" s="43" t="e">
        <v>#DIV/0!</v>
      </c>
      <c r="N32" s="43" t="e">
        <v>#DIV/0!</v>
      </c>
      <c r="O32" s="44">
        <v>0.52994769671231601</v>
      </c>
      <c r="Q32" s="28" t="s">
        <v>59</v>
      </c>
      <c r="R32" s="39">
        <v>1069.8073809917355</v>
      </c>
      <c r="S32" s="40">
        <v>2.5066036990285534E-2</v>
      </c>
      <c r="T32" s="40">
        <v>5.3215314938591367E-3</v>
      </c>
      <c r="U32" s="40">
        <v>2.9686969068867899E-3</v>
      </c>
      <c r="V32" s="40">
        <v>0.48694145698740349</v>
      </c>
      <c r="W32" s="40">
        <v>0.38569425668711166</v>
      </c>
      <c r="X32" s="40">
        <v>0.82877625641984576</v>
      </c>
      <c r="Y32" s="40">
        <v>0.82182413408658861</v>
      </c>
      <c r="Z32" s="40">
        <v>0.31441018241878421</v>
      </c>
      <c r="AA32" s="40">
        <v>0.64972737794237112</v>
      </c>
      <c r="AB32" s="40">
        <v>7.3759452845120705</v>
      </c>
      <c r="AC32" s="40">
        <v>0</v>
      </c>
      <c r="AD32" s="40" t="e">
        <v>#DIV/0!</v>
      </c>
      <c r="AE32" s="41" t="e">
        <v>#DIV/0!</v>
      </c>
      <c r="AG32" s="28" t="s">
        <v>75</v>
      </c>
      <c r="AH32" s="39">
        <v>956.77560000000017</v>
      </c>
      <c r="AI32" s="40">
        <v>1.7055223499999998E-2</v>
      </c>
      <c r="AJ32" s="40">
        <v>3.88245E-3</v>
      </c>
      <c r="AK32" s="40">
        <v>9.5999999999999992E-4</v>
      </c>
      <c r="AL32" s="40">
        <v>0.37240000000000001</v>
      </c>
      <c r="AM32" s="40">
        <v>0.21820000000000001</v>
      </c>
      <c r="AN32" s="40">
        <v>0.69319999999999993</v>
      </c>
      <c r="AO32" s="40">
        <v>0.91969999999999996</v>
      </c>
      <c r="AP32" s="40">
        <v>0.23900000000000002</v>
      </c>
      <c r="AQ32" s="40">
        <v>1.3811296014815999</v>
      </c>
      <c r="AR32" s="40">
        <v>5.1342987447180004</v>
      </c>
      <c r="AS32" s="40" t="e">
        <v>#DIV/0!</v>
      </c>
      <c r="AT32" s="40">
        <v>4.0749049436502168E-6</v>
      </c>
      <c r="AU32" s="41" t="e">
        <v>#DIV/0!</v>
      </c>
    </row>
    <row r="33" spans="1:47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Q33" s="28" t="s">
        <v>60</v>
      </c>
      <c r="R33" s="39">
        <v>834.49579834710744</v>
      </c>
      <c r="S33" s="40">
        <v>8.3006899156128182E-3</v>
      </c>
      <c r="T33" s="40">
        <v>4.9875231965999314E-3</v>
      </c>
      <c r="U33" s="40">
        <v>2.7362109953672129E-3</v>
      </c>
      <c r="V33" s="40">
        <v>0.44687628264717594</v>
      </c>
      <c r="W33" s="40">
        <v>0.36168865063328476</v>
      </c>
      <c r="X33" s="40">
        <v>0.65782320159290852</v>
      </c>
      <c r="Y33" s="40">
        <v>0.43320263883444321</v>
      </c>
      <c r="Z33" s="40">
        <v>0.24883006526084417</v>
      </c>
      <c r="AA33" s="40">
        <v>0.34926786269557741</v>
      </c>
      <c r="AB33" s="40">
        <v>6.4722092680858427</v>
      </c>
      <c r="AC33" s="40">
        <v>0</v>
      </c>
      <c r="AD33" s="40" t="e">
        <v>#DIV/0!</v>
      </c>
      <c r="AE33" s="41" t="e">
        <v>#DIV/0!</v>
      </c>
      <c r="AG33" s="28" t="s">
        <v>76</v>
      </c>
      <c r="AH33" s="39">
        <v>1006.3628000000001</v>
      </c>
      <c r="AI33" s="40">
        <v>3.9622333799999999E-2</v>
      </c>
      <c r="AJ33" s="40">
        <v>3.9600989999999999E-3</v>
      </c>
      <c r="AK33" s="40">
        <v>1.0199999999999999E-3</v>
      </c>
      <c r="AL33" s="40">
        <v>0.38250000000000001</v>
      </c>
      <c r="AM33" s="40">
        <v>0.16719999999999999</v>
      </c>
      <c r="AN33" s="40">
        <v>0.68989999999999996</v>
      </c>
      <c r="AO33" s="40">
        <v>0.62719999999999998</v>
      </c>
      <c r="AP33" s="40">
        <v>0.1948</v>
      </c>
      <c r="AQ33" s="40">
        <v>1.2187026718409999</v>
      </c>
      <c r="AR33" s="40">
        <v>3.6921576180060001</v>
      </c>
      <c r="AS33" s="40" t="e">
        <v>#DIV/0!</v>
      </c>
      <c r="AT33" s="40">
        <v>8.0063970909014467E-6</v>
      </c>
      <c r="AU33" s="41" t="e">
        <v>#DIV/0!</v>
      </c>
    </row>
    <row r="34" spans="1:47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Q34" s="28" t="s">
        <v>61</v>
      </c>
      <c r="R34" s="39">
        <v>1143.9624710743801</v>
      </c>
      <c r="S34" s="40">
        <v>1.2596960502021517E-2</v>
      </c>
      <c r="T34" s="40">
        <v>5.6286555817909529E-3</v>
      </c>
      <c r="U34" s="40">
        <v>2.6228685008673333E-3</v>
      </c>
      <c r="V34" s="40">
        <v>0.52097255777501994</v>
      </c>
      <c r="W34" s="40">
        <v>0.37339023098270019</v>
      </c>
      <c r="X34" s="40">
        <v>0.79811141717906198</v>
      </c>
      <c r="Y34" s="40">
        <v>0.47086925796489759</v>
      </c>
      <c r="Z34" s="40">
        <v>0.27659531534878634</v>
      </c>
      <c r="AA34" s="40">
        <v>0.39677285258618139</v>
      </c>
      <c r="AB34" s="40">
        <v>7.1027814701062688</v>
      </c>
      <c r="AC34" s="40">
        <v>0</v>
      </c>
      <c r="AD34" s="40" t="e">
        <v>#DIV/0!</v>
      </c>
      <c r="AE34" s="41" t="e">
        <v>#DIV/0!</v>
      </c>
      <c r="AG34" s="28" t="s">
        <v>77</v>
      </c>
      <c r="AH34" s="39">
        <v>999.71429999999998</v>
      </c>
      <c r="AI34" s="40">
        <v>0.11133898387499999</v>
      </c>
      <c r="AJ34" s="40">
        <v>4.17363375E-3</v>
      </c>
      <c r="AK34" s="40">
        <v>1.1250000000000001E-3</v>
      </c>
      <c r="AL34" s="40">
        <v>0.3755</v>
      </c>
      <c r="AM34" s="40">
        <v>0.15737500000000001</v>
      </c>
      <c r="AN34" s="40">
        <v>0.67562499999999992</v>
      </c>
      <c r="AO34" s="40">
        <v>0.85662499999999997</v>
      </c>
      <c r="AP34" s="40">
        <v>0.27387500000000004</v>
      </c>
      <c r="AQ34" s="40">
        <v>1.1865744515822498</v>
      </c>
      <c r="AR34" s="40">
        <v>4.3446203497124998</v>
      </c>
      <c r="AS34" s="40" t="e">
        <v>#DIV/0!</v>
      </c>
      <c r="AT34" s="40">
        <v>4.0620056081178725E-6</v>
      </c>
      <c r="AU34" s="41" t="e">
        <v>#DIV/0!</v>
      </c>
    </row>
    <row r="35" spans="1:47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Q35" s="28" t="s">
        <v>62</v>
      </c>
      <c r="R35" s="39">
        <v>552.1288264462811</v>
      </c>
      <c r="S35" s="40">
        <v>0.15040470395962072</v>
      </c>
      <c r="T35" s="40">
        <v>4.7475446430980759E-3</v>
      </c>
      <c r="U35" s="40">
        <v>3.097740056149829E-3</v>
      </c>
      <c r="V35" s="40">
        <v>0.74851874791774964</v>
      </c>
      <c r="W35" s="40">
        <v>0.42377282664104421</v>
      </c>
      <c r="X35" s="40">
        <v>1.0437721335048282</v>
      </c>
      <c r="Y35" s="40">
        <v>0.57971930687105722</v>
      </c>
      <c r="Z35" s="40">
        <v>0.26393497750977735</v>
      </c>
      <c r="AA35" s="40">
        <v>0.49059337177115658</v>
      </c>
      <c r="AB35" s="40">
        <v>8.0702990181383498</v>
      </c>
      <c r="AC35" s="40">
        <v>3.0804721662982395</v>
      </c>
      <c r="AD35" s="40" t="e">
        <v>#DIV/0!</v>
      </c>
      <c r="AE35" s="41" t="e">
        <v>#DIV/0!</v>
      </c>
      <c r="AG35" s="28" t="s">
        <v>78</v>
      </c>
      <c r="AH35" s="39">
        <v>984.47590000000002</v>
      </c>
      <c r="AI35" s="40">
        <v>9.9761762624999972E-2</v>
      </c>
      <c r="AJ35" s="40">
        <v>4.17363375E-3</v>
      </c>
      <c r="AK35" s="40">
        <v>1.6124999999999998E-3</v>
      </c>
      <c r="AL35" s="40">
        <v>0.395625</v>
      </c>
      <c r="AM35" s="40">
        <v>0.15787500000000002</v>
      </c>
      <c r="AN35" s="40">
        <v>0.69787500000000002</v>
      </c>
      <c r="AO35" s="40">
        <v>0.71975</v>
      </c>
      <c r="AP35" s="40">
        <v>0.27199999999999996</v>
      </c>
      <c r="AQ35" s="40">
        <v>1.1763518360453751</v>
      </c>
      <c r="AR35" s="40">
        <v>4.6484872144424996</v>
      </c>
      <c r="AS35" s="40" t="e">
        <v>#DIV/0!</v>
      </c>
      <c r="AT35" s="40">
        <v>8.4155064589989031E-6</v>
      </c>
      <c r="AU35" s="41" t="e">
        <v>#DIV/0!</v>
      </c>
    </row>
    <row r="36" spans="1:47">
      <c r="Q36" s="28" t="s">
        <v>63</v>
      </c>
      <c r="R36" s="39">
        <v>804.69915805785126</v>
      </c>
      <c r="S36" s="40">
        <v>7.6424888991529381E-3</v>
      </c>
      <c r="T36" s="40">
        <v>5.4371814814994351E-3</v>
      </c>
      <c r="U36" s="40">
        <v>2.5606020547414101E-3</v>
      </c>
      <c r="V36" s="40">
        <v>0.5031274501861448</v>
      </c>
      <c r="W36" s="40">
        <v>0.4252887175444634</v>
      </c>
      <c r="X36" s="40">
        <v>0.93681928246878632</v>
      </c>
      <c r="Y36" s="40">
        <v>0.59136177921772914</v>
      </c>
      <c r="Z36" s="40">
        <v>0.28735225047291563</v>
      </c>
      <c r="AA36" s="40">
        <v>0.3780516805529181</v>
      </c>
      <c r="AB36" s="40">
        <v>8.3120881028613347</v>
      </c>
      <c r="AC36" s="40">
        <v>3.7791324829155095</v>
      </c>
      <c r="AD36" s="40" t="e">
        <v>#DIV/0!</v>
      </c>
      <c r="AE36" s="41" t="e">
        <v>#DIV/0!</v>
      </c>
      <c r="AG36" s="29" t="s">
        <v>79</v>
      </c>
      <c r="AH36" s="42">
        <v>956.22329999999999</v>
      </c>
      <c r="AI36" s="43">
        <v>7.1903015099999995E-2</v>
      </c>
      <c r="AJ36" s="43">
        <v>5.047185E-3</v>
      </c>
      <c r="AK36" s="43">
        <v>3.5100000000000001E-3</v>
      </c>
      <c r="AL36" s="43">
        <v>0.37769999999999998</v>
      </c>
      <c r="AM36" s="43">
        <v>0.14990000000000001</v>
      </c>
      <c r="AN36" s="43">
        <v>0.58339999999999992</v>
      </c>
      <c r="AO36" s="43">
        <v>0.54330000000000001</v>
      </c>
      <c r="AP36" s="43">
        <v>0.19629999999999997</v>
      </c>
      <c r="AQ36" s="43">
        <v>1.1708024161824999</v>
      </c>
      <c r="AR36" s="43">
        <v>4.59104286069</v>
      </c>
      <c r="AS36" s="43" t="e">
        <v>#DIV/0!</v>
      </c>
      <c r="AT36" s="43">
        <v>3.6525116567205121E-5</v>
      </c>
      <c r="AU36" s="44" t="e">
        <v>#DIV/0!</v>
      </c>
    </row>
    <row r="37" spans="1:47">
      <c r="Q37" s="28" t="s">
        <v>64</v>
      </c>
      <c r="R37" s="39">
        <v>1480.8875671487604</v>
      </c>
      <c r="S37" s="40">
        <v>3.4066719214145509E-2</v>
      </c>
      <c r="T37" s="40">
        <v>8.4182952320818703E-3</v>
      </c>
      <c r="U37" s="40">
        <v>2.9886870552235014E-3</v>
      </c>
      <c r="V37" s="40">
        <v>0.50437786744657298</v>
      </c>
      <c r="W37" s="40">
        <v>0.26435274341592252</v>
      </c>
      <c r="X37" s="40">
        <v>0.52359312916493739</v>
      </c>
      <c r="Y37" s="40">
        <v>0.32484100606209898</v>
      </c>
      <c r="Z37" s="40">
        <v>0.19731147522907208</v>
      </c>
      <c r="AA37" s="40">
        <v>1.1080890107319801</v>
      </c>
      <c r="AB37" s="40">
        <v>4.0828310520113398</v>
      </c>
      <c r="AC37" s="40">
        <v>0.73287311214636974</v>
      </c>
      <c r="AD37" s="40" t="e">
        <v>#DIV/0!</v>
      </c>
      <c r="AE37" s="41" t="e">
        <v>#DIV/0!</v>
      </c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 s="28" t="s">
        <v>65</v>
      </c>
      <c r="R38" s="39">
        <v>1024.4803462809916</v>
      </c>
      <c r="S38" s="40">
        <v>1.8806228124765433E-3</v>
      </c>
      <c r="T38" s="40">
        <v>4.8606653711603118E-3</v>
      </c>
      <c r="U38" s="40">
        <v>2.3424751197084134E-3</v>
      </c>
      <c r="V38" s="40">
        <v>0.41376658374712472</v>
      </c>
      <c r="W38" s="40">
        <v>0.29614543115535097</v>
      </c>
      <c r="X38" s="40">
        <v>0.66578574001659097</v>
      </c>
      <c r="Y38" s="40">
        <v>0.37865358501232976</v>
      </c>
      <c r="Z38" s="40">
        <v>0.20941930839337636</v>
      </c>
      <c r="AA38" s="40">
        <v>0.26662672659342312</v>
      </c>
      <c r="AB38" s="40">
        <v>6.6639567007746408</v>
      </c>
      <c r="AC38" s="40">
        <v>0</v>
      </c>
      <c r="AD38" s="40" t="e">
        <v>#DIV/0!</v>
      </c>
      <c r="AE38" s="41" t="e">
        <v>#DIV/0!</v>
      </c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47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 s="28" t="s">
        <v>66</v>
      </c>
      <c r="R39" s="39">
        <v>1249.7713140495866</v>
      </c>
      <c r="S39" s="40">
        <v>3.3101538284096279E-3</v>
      </c>
      <c r="T39" s="40">
        <v>4.7627897609962581E-3</v>
      </c>
      <c r="U39" s="40">
        <v>2.3220492092970112E-3</v>
      </c>
      <c r="V39" s="40">
        <v>0.45156549361185228</v>
      </c>
      <c r="W39" s="40">
        <v>0.29472398051299858</v>
      </c>
      <c r="X39" s="40">
        <v>0.66385282092985776</v>
      </c>
      <c r="Y39" s="40">
        <v>0.48480310482535771</v>
      </c>
      <c r="Z39" s="40">
        <v>0.27817575291944907</v>
      </c>
      <c r="AA39" s="40">
        <v>0.31350863013814212</v>
      </c>
      <c r="AB39" s="40">
        <v>6.2876863295602359</v>
      </c>
      <c r="AC39" s="40">
        <v>0</v>
      </c>
      <c r="AD39" s="40" t="e">
        <v>#DIV/0!</v>
      </c>
      <c r="AE39" s="41" t="e">
        <v>#DIV/0!</v>
      </c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47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 s="28" t="s">
        <v>67</v>
      </c>
      <c r="R40" s="39">
        <v>1008.2752512396694</v>
      </c>
      <c r="S40" s="40">
        <v>3.8473581887212255E-2</v>
      </c>
      <c r="T40" s="40">
        <v>5.4337636749093639E-3</v>
      </c>
      <c r="U40" s="40">
        <v>3.7208765877703811E-3</v>
      </c>
      <c r="V40" s="40">
        <v>0.53317924981896392</v>
      </c>
      <c r="W40" s="40">
        <v>0.41233524595111481</v>
      </c>
      <c r="X40" s="40">
        <v>0.9739041430075478</v>
      </c>
      <c r="Y40" s="40">
        <v>0.74762933327193115</v>
      </c>
      <c r="Z40" s="40">
        <v>0.36698775415369622</v>
      </c>
      <c r="AA40" s="40">
        <v>0.36014252703065336</v>
      </c>
      <c r="AB40" s="40">
        <v>8.7753062198246905</v>
      </c>
      <c r="AC40" s="40">
        <v>0</v>
      </c>
      <c r="AD40" s="40" t="e">
        <v>#DIV/0!</v>
      </c>
      <c r="AE40" s="41" t="e">
        <v>#DIV/0!</v>
      </c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47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 s="28" t="s">
        <v>68</v>
      </c>
      <c r="R41" s="39">
        <v>1486.4219070247937</v>
      </c>
      <c r="S41" s="40">
        <v>2.4752965836210485E-2</v>
      </c>
      <c r="T41" s="40">
        <v>4.9389281962337198E-3</v>
      </c>
      <c r="U41" s="40">
        <v>2.0594081155672073E-3</v>
      </c>
      <c r="V41" s="40">
        <v>0.53135281327471096</v>
      </c>
      <c r="W41" s="40">
        <v>0.31246884566424588</v>
      </c>
      <c r="X41" s="40">
        <v>0.77910373836262148</v>
      </c>
      <c r="Y41" s="40">
        <v>0.57795949260974444</v>
      </c>
      <c r="Z41" s="40">
        <v>0.24533935923372094</v>
      </c>
      <c r="AA41" s="40">
        <v>1.0602709382373505</v>
      </c>
      <c r="AB41" s="40">
        <v>6.4216593785352449</v>
      </c>
      <c r="AC41" s="40">
        <v>0</v>
      </c>
      <c r="AD41" s="40" t="e">
        <v>#DIV/0!</v>
      </c>
      <c r="AE41" s="41" t="e">
        <v>#DIV/0!</v>
      </c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47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Q42" s="29" t="s">
        <v>69</v>
      </c>
      <c r="R42" s="42">
        <v>1438.5665752066116</v>
      </c>
      <c r="S42" s="43">
        <v>9.9588413915371071E-2</v>
      </c>
      <c r="T42" s="43">
        <v>5.8002215143336793E-3</v>
      </c>
      <c r="U42" s="43">
        <v>3.300072703346253E-3</v>
      </c>
      <c r="V42" s="43">
        <v>0.45150225692606816</v>
      </c>
      <c r="W42" s="43">
        <v>0.32959795785381424</v>
      </c>
      <c r="X42" s="43">
        <v>0.6199469716778101</v>
      </c>
      <c r="Y42" s="43">
        <v>0.60160531035829845</v>
      </c>
      <c r="Z42" s="43">
        <v>0.23670515258031513</v>
      </c>
      <c r="AA42" s="43">
        <v>1.1329617410198007</v>
      </c>
      <c r="AB42" s="43">
        <v>5.2986042762232461</v>
      </c>
      <c r="AC42" s="43">
        <v>0</v>
      </c>
      <c r="AD42" s="43" t="e">
        <v>#DIV/0!</v>
      </c>
      <c r="AE42" s="44" t="e">
        <v>#DIV/0!</v>
      </c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47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5" spans="1:47">
      <c r="A45" s="34" t="s">
        <v>28</v>
      </c>
      <c r="B45" s="35" t="s">
        <v>81</v>
      </c>
      <c r="Q45" s="34" t="s">
        <v>28</v>
      </c>
      <c r="R45" s="35" t="s">
        <v>54</v>
      </c>
      <c r="AG45" s="34" t="s">
        <v>28</v>
      </c>
      <c r="AH45" s="35" t="s">
        <v>70</v>
      </c>
    </row>
    <row r="47" spans="1:47">
      <c r="A47" s="26"/>
      <c r="B47" s="23" t="s">
        <v>106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/>
      <c r="Q47" s="26"/>
      <c r="R47" s="23" t="s">
        <v>106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5"/>
      <c r="AG47" s="26"/>
      <c r="AH47" s="23" t="s">
        <v>106</v>
      </c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5"/>
    </row>
    <row r="48" spans="1:47" s="49" customFormat="1" ht="38.25">
      <c r="A48" s="23" t="s">
        <v>89</v>
      </c>
      <c r="B48" s="46" t="s">
        <v>107</v>
      </c>
      <c r="C48" s="47" t="s">
        <v>108</v>
      </c>
      <c r="D48" s="47" t="s">
        <v>109</v>
      </c>
      <c r="E48" s="47" t="s">
        <v>110</v>
      </c>
      <c r="F48" s="47" t="s">
        <v>111</v>
      </c>
      <c r="G48" s="47" t="s">
        <v>112</v>
      </c>
      <c r="H48" s="47" t="s">
        <v>113</v>
      </c>
      <c r="I48" s="47" t="s">
        <v>114</v>
      </c>
      <c r="J48" s="47" t="s">
        <v>115</v>
      </c>
      <c r="K48" s="47" t="s">
        <v>116</v>
      </c>
      <c r="L48" s="47" t="s">
        <v>117</v>
      </c>
      <c r="M48" s="47" t="s">
        <v>118</v>
      </c>
      <c r="N48" s="47" t="s">
        <v>119</v>
      </c>
      <c r="O48" s="48" t="s">
        <v>120</v>
      </c>
      <c r="Q48" s="23" t="s">
        <v>89</v>
      </c>
      <c r="R48" s="46" t="s">
        <v>107</v>
      </c>
      <c r="S48" s="47" t="s">
        <v>108</v>
      </c>
      <c r="T48" s="47" t="s">
        <v>109</v>
      </c>
      <c r="U48" s="47" t="s">
        <v>110</v>
      </c>
      <c r="V48" s="47" t="s">
        <v>111</v>
      </c>
      <c r="W48" s="47" t="s">
        <v>112</v>
      </c>
      <c r="X48" s="47" t="s">
        <v>113</v>
      </c>
      <c r="Y48" s="47" t="s">
        <v>114</v>
      </c>
      <c r="Z48" s="47" t="s">
        <v>115</v>
      </c>
      <c r="AA48" s="47" t="s">
        <v>116</v>
      </c>
      <c r="AB48" s="47" t="s">
        <v>117</v>
      </c>
      <c r="AC48" s="47" t="s">
        <v>118</v>
      </c>
      <c r="AD48" s="47" t="s">
        <v>119</v>
      </c>
      <c r="AE48" s="48" t="s">
        <v>120</v>
      </c>
      <c r="AG48" s="23" t="s">
        <v>89</v>
      </c>
      <c r="AH48" s="46" t="s">
        <v>107</v>
      </c>
      <c r="AI48" s="47" t="s">
        <v>108</v>
      </c>
      <c r="AJ48" s="47" t="s">
        <v>109</v>
      </c>
      <c r="AK48" s="47" t="s">
        <v>110</v>
      </c>
      <c r="AL48" s="47" t="s">
        <v>111</v>
      </c>
      <c r="AM48" s="47" t="s">
        <v>112</v>
      </c>
      <c r="AN48" s="47" t="s">
        <v>113</v>
      </c>
      <c r="AO48" s="47" t="s">
        <v>114</v>
      </c>
      <c r="AP48" s="47" t="s">
        <v>115</v>
      </c>
      <c r="AQ48" s="47" t="s">
        <v>116</v>
      </c>
      <c r="AR48" s="47" t="s">
        <v>117</v>
      </c>
      <c r="AS48" s="47" t="s">
        <v>118</v>
      </c>
      <c r="AT48" s="47" t="s">
        <v>119</v>
      </c>
      <c r="AU48" s="48" t="s">
        <v>120</v>
      </c>
    </row>
    <row r="49" spans="1:47">
      <c r="A49" s="27" t="s">
        <v>82</v>
      </c>
      <c r="B49" s="36">
        <v>474.77950695434396</v>
      </c>
      <c r="C49" s="37">
        <v>6.2228367234321763E-2</v>
      </c>
      <c r="D49" s="37">
        <v>1.1465362894271702E-2</v>
      </c>
      <c r="E49" s="37" t="e">
        <v>#DIV/0!</v>
      </c>
      <c r="F49" s="37">
        <v>7.7596278916732014E-2</v>
      </c>
      <c r="G49" s="37">
        <v>1.5452733174352896E-2</v>
      </c>
      <c r="H49" s="37">
        <v>0.14275043769982504</v>
      </c>
      <c r="I49" s="37">
        <v>0.8533813443363879</v>
      </c>
      <c r="J49" s="37">
        <v>0.10016046482887278</v>
      </c>
      <c r="K49" s="37">
        <v>0.10645435986764078</v>
      </c>
      <c r="L49" s="37">
        <v>0.92193393816306746</v>
      </c>
      <c r="M49" s="37" t="e">
        <v>#DIV/0!</v>
      </c>
      <c r="N49" s="37" t="e">
        <v>#DIV/0!</v>
      </c>
      <c r="O49" s="38">
        <v>6.938402699221384E-2</v>
      </c>
      <c r="Q49" s="27" t="s">
        <v>55</v>
      </c>
      <c r="R49" s="36">
        <v>376.51131867113122</v>
      </c>
      <c r="S49" s="37">
        <v>1.8371418954456958E-2</v>
      </c>
      <c r="T49" s="37">
        <v>1.660274335642154E-3</v>
      </c>
      <c r="U49" s="37">
        <v>1.6899745286038691E-3</v>
      </c>
      <c r="V49" s="37">
        <v>4.2382244633755908E-2</v>
      </c>
      <c r="W49" s="37">
        <v>2.468289502999162E-2</v>
      </c>
      <c r="X49" s="37">
        <v>5.1418669689516125E-2</v>
      </c>
      <c r="Y49" s="37">
        <v>4.0255708669728371E-2</v>
      </c>
      <c r="Z49" s="37">
        <v>1.9177056358730724E-2</v>
      </c>
      <c r="AA49" s="37">
        <v>4.1586066791777766E-2</v>
      </c>
      <c r="AB49" s="37">
        <v>0.39086909798811426</v>
      </c>
      <c r="AC49" s="37">
        <v>0.26430501630413794</v>
      </c>
      <c r="AD49" s="37" t="e">
        <v>#DIV/0!</v>
      </c>
      <c r="AE49" s="38" t="e">
        <v>#DIV/0!</v>
      </c>
      <c r="AG49" s="27" t="s">
        <v>71</v>
      </c>
      <c r="AH49" s="36">
        <v>244.89237102712917</v>
      </c>
      <c r="AI49" s="37">
        <v>7.775977560746665E-2</v>
      </c>
      <c r="AJ49" s="37">
        <v>3.2739693071256662E-4</v>
      </c>
      <c r="AK49" s="37">
        <v>7.0781353476745575E-4</v>
      </c>
      <c r="AL49" s="37">
        <v>7.5413600305986483E-2</v>
      </c>
      <c r="AM49" s="37">
        <v>3.2274689085342936E-2</v>
      </c>
      <c r="AN49" s="37">
        <v>7.9848189292765201E-2</v>
      </c>
      <c r="AO49" s="37">
        <v>0.17103544142142679</v>
      </c>
      <c r="AP49" s="37">
        <v>2.090215299915282E-2</v>
      </c>
      <c r="AQ49" s="37">
        <v>0.18635360427671493</v>
      </c>
      <c r="AR49" s="37">
        <v>1.161653687299143</v>
      </c>
      <c r="AS49" s="37" t="e">
        <v>#DIV/0!</v>
      </c>
      <c r="AT49" s="37">
        <v>1.1990750064864475E-6</v>
      </c>
      <c r="AU49" s="38" t="e">
        <v>#DIV/0!</v>
      </c>
    </row>
    <row r="50" spans="1:47">
      <c r="A50" s="28" t="s">
        <v>83</v>
      </c>
      <c r="B50" s="39">
        <v>713.30664338698091</v>
      </c>
      <c r="C50" s="40">
        <v>0.1004784873338707</v>
      </c>
      <c r="D50" s="40">
        <v>9.3805082582998876E-3</v>
      </c>
      <c r="E50" s="40" t="e">
        <v>#DIV/0!</v>
      </c>
      <c r="F50" s="40">
        <v>7.9843366364482887E-2</v>
      </c>
      <c r="G50" s="40">
        <v>1.8799982546764335E-2</v>
      </c>
      <c r="H50" s="40">
        <v>0.15816490776100306</v>
      </c>
      <c r="I50" s="40">
        <v>1.1483008480084063</v>
      </c>
      <c r="J50" s="40">
        <v>0.10426774804660489</v>
      </c>
      <c r="K50" s="40">
        <v>0.12620501689586619</v>
      </c>
      <c r="L50" s="40">
        <v>1.0221895499909959</v>
      </c>
      <c r="M50" s="40" t="e">
        <v>#DIV/0!</v>
      </c>
      <c r="N50" s="40" t="e">
        <v>#DIV/0!</v>
      </c>
      <c r="O50" s="41">
        <v>0.14408446855621407</v>
      </c>
      <c r="Q50" s="28" t="s">
        <v>56</v>
      </c>
      <c r="R50" s="39">
        <v>311.27251168382611</v>
      </c>
      <c r="S50" s="40">
        <v>1.2767646196710336E-3</v>
      </c>
      <c r="T50" s="40">
        <v>2.8696253416574235E-3</v>
      </c>
      <c r="U50" s="40">
        <v>1.8863683952019391E-3</v>
      </c>
      <c r="V50" s="40">
        <v>2.0692825248318857E-2</v>
      </c>
      <c r="W50" s="40">
        <v>2.5492421117607893E-2</v>
      </c>
      <c r="X50" s="40">
        <v>4.5953520538348565E-2</v>
      </c>
      <c r="Y50" s="40">
        <v>4.9813971555398594E-2</v>
      </c>
      <c r="Z50" s="40">
        <v>1.6599993490468395E-2</v>
      </c>
      <c r="AA50" s="40">
        <v>1.8228105072674423E-2</v>
      </c>
      <c r="AB50" s="40">
        <v>0.39579371004087088</v>
      </c>
      <c r="AC50" s="40">
        <v>0.38659183339193287</v>
      </c>
      <c r="AD50" s="40" t="e">
        <v>#DIV/0!</v>
      </c>
      <c r="AE50" s="41" t="e">
        <v>#DIV/0!</v>
      </c>
      <c r="AG50" s="28" t="s">
        <v>72</v>
      </c>
      <c r="AH50" s="39">
        <v>222.40874244447596</v>
      </c>
      <c r="AI50" s="40">
        <v>3.9543490484129307E-2</v>
      </c>
      <c r="AJ50" s="40">
        <v>7.7610214551289872E-11</v>
      </c>
      <c r="AK50" s="40">
        <v>4.2959929650263111E-4</v>
      </c>
      <c r="AL50" s="40">
        <v>7.5736678329884913E-2</v>
      </c>
      <c r="AM50" s="40">
        <v>3.3486979227421783E-2</v>
      </c>
      <c r="AN50" s="40">
        <v>4.8954514035423301E-2</v>
      </c>
      <c r="AO50" s="40">
        <v>0.11528920157586278</v>
      </c>
      <c r="AP50" s="40">
        <v>1.852595776501479E-2</v>
      </c>
      <c r="AQ50" s="40">
        <v>0.14034871661107107</v>
      </c>
      <c r="AR50" s="40">
        <v>0.21039812198641342</v>
      </c>
      <c r="AS50" s="40" t="e">
        <v>#DIV/0!</v>
      </c>
      <c r="AT50" s="40">
        <v>7.69327392772878E-7</v>
      </c>
      <c r="AU50" s="41" t="e">
        <v>#DIV/0!</v>
      </c>
    </row>
    <row r="51" spans="1:47">
      <c r="A51" s="28" t="s">
        <v>84</v>
      </c>
      <c r="B51" s="39">
        <v>677.09924112348449</v>
      </c>
      <c r="C51" s="40">
        <v>0.11111647629539367</v>
      </c>
      <c r="D51" s="40">
        <v>4.3932843338651932E-3</v>
      </c>
      <c r="E51" s="40" t="e">
        <v>#DIV/0!</v>
      </c>
      <c r="F51" s="40">
        <v>0.12915275176707547</v>
      </c>
      <c r="G51" s="40">
        <v>1.613139176991734E-2</v>
      </c>
      <c r="H51" s="40">
        <v>4.5776062205892483E-2</v>
      </c>
      <c r="I51" s="40">
        <v>0.94133525629614323</v>
      </c>
      <c r="J51" s="40">
        <v>6.7883520436282235E-2</v>
      </c>
      <c r="K51" s="40">
        <v>0.18892805524394202</v>
      </c>
      <c r="L51" s="40">
        <v>0.65323954869117484</v>
      </c>
      <c r="M51" s="40" t="e">
        <v>#DIV/0!</v>
      </c>
      <c r="N51" s="40" t="e">
        <v>#DIV/0!</v>
      </c>
      <c r="O51" s="41">
        <v>0.12628911238183557</v>
      </c>
      <c r="Q51" s="28" t="s">
        <v>57</v>
      </c>
      <c r="R51" s="39">
        <v>272.07033654951249</v>
      </c>
      <c r="S51" s="40">
        <v>0.13217913033196832</v>
      </c>
      <c r="T51" s="40">
        <v>1.836993512858937E-3</v>
      </c>
      <c r="U51" s="40">
        <v>1.2955534292360116E-3</v>
      </c>
      <c r="V51" s="40">
        <v>1.803209764556972E-2</v>
      </c>
      <c r="W51" s="40">
        <v>3.5915719426750564E-2</v>
      </c>
      <c r="X51" s="40">
        <v>4.1015227297758382E-2</v>
      </c>
      <c r="Y51" s="40">
        <v>0.10025728351596892</v>
      </c>
      <c r="Z51" s="40">
        <v>4.7941266716131081E-2</v>
      </c>
      <c r="AA51" s="40">
        <v>2.9377380806971953E-2</v>
      </c>
      <c r="AB51" s="40">
        <v>0.20753385430749224</v>
      </c>
      <c r="AC51" s="40">
        <v>0</v>
      </c>
      <c r="AD51" s="40" t="e">
        <v>#DIV/0!</v>
      </c>
      <c r="AE51" s="41" t="e">
        <v>#DIV/0!</v>
      </c>
      <c r="AG51" s="28" t="s">
        <v>73</v>
      </c>
      <c r="AH51" s="39">
        <v>213.70603086732694</v>
      </c>
      <c r="AI51" s="40">
        <v>3.6204562610116404E-2</v>
      </c>
      <c r="AJ51" s="40">
        <v>2.4554769803441579E-4</v>
      </c>
      <c r="AK51" s="40">
        <v>5.6223759311443305E-4</v>
      </c>
      <c r="AL51" s="40">
        <v>7.5700873325360171E-2</v>
      </c>
      <c r="AM51" s="40">
        <v>2.1295800316285824E-2</v>
      </c>
      <c r="AN51" s="40">
        <v>4.7796327148524512E-2</v>
      </c>
      <c r="AO51" s="40">
        <v>6.921343800159091E-2</v>
      </c>
      <c r="AP51" s="40">
        <v>1.4027354229029615E-2</v>
      </c>
      <c r="AQ51" s="40">
        <v>0.12646763398317307</v>
      </c>
      <c r="AR51" s="40">
        <v>0.21714451723414319</v>
      </c>
      <c r="AS51" s="40" t="e">
        <v>#DIV/0!</v>
      </c>
      <c r="AT51" s="40">
        <v>1.2314111603274136E-6</v>
      </c>
      <c r="AU51" s="41" t="e">
        <v>#DIV/0!</v>
      </c>
    </row>
    <row r="52" spans="1:47">
      <c r="A52" s="28" t="s">
        <v>85</v>
      </c>
      <c r="B52" s="39">
        <v>428.25945619754799</v>
      </c>
      <c r="C52" s="40">
        <v>0.83187712019180315</v>
      </c>
      <c r="D52" s="40">
        <v>9.8589081403947943E-3</v>
      </c>
      <c r="E52" s="40" t="e">
        <v>#DIV/0!</v>
      </c>
      <c r="F52" s="40">
        <v>0.18299741315055676</v>
      </c>
      <c r="G52" s="40">
        <v>6.7694925353153107E-2</v>
      </c>
      <c r="H52" s="40">
        <v>0.24445667491057241</v>
      </c>
      <c r="I52" s="40">
        <v>1.3081442990274774</v>
      </c>
      <c r="J52" s="40">
        <v>0.1685297280599152</v>
      </c>
      <c r="K52" s="40">
        <v>0.18120763446875152</v>
      </c>
      <c r="L52" s="40">
        <v>0.32694983566342345</v>
      </c>
      <c r="M52" s="40" t="e">
        <v>#DIV/0!</v>
      </c>
      <c r="N52" s="40" t="e">
        <v>#DIV/0!</v>
      </c>
      <c r="O52" s="41">
        <v>0.2503074057772659</v>
      </c>
      <c r="Q52" s="28" t="s">
        <v>58</v>
      </c>
      <c r="R52" s="39">
        <v>326.55254347544997</v>
      </c>
      <c r="S52" s="40">
        <v>4.0508602611969938E-2</v>
      </c>
      <c r="T52" s="40">
        <v>2.3312155708639639E-3</v>
      </c>
      <c r="U52" s="40">
        <v>1.5634485903905965E-3</v>
      </c>
      <c r="V52" s="40">
        <v>2.2181330135012195E-2</v>
      </c>
      <c r="W52" s="40">
        <v>2.0385708694195495E-2</v>
      </c>
      <c r="X52" s="40">
        <v>2.8268400610306353E-2</v>
      </c>
      <c r="Y52" s="40">
        <v>0.10544507006839016</v>
      </c>
      <c r="Z52" s="40">
        <v>1.7313590733671516E-2</v>
      </c>
      <c r="AA52" s="40">
        <v>2.2337499790579508E-2</v>
      </c>
      <c r="AB52" s="40">
        <v>0.26095605210934714</v>
      </c>
      <c r="AC52" s="40">
        <v>0.37114473147116589</v>
      </c>
      <c r="AD52" s="40" t="e">
        <v>#DIV/0!</v>
      </c>
      <c r="AE52" s="41" t="e">
        <v>#DIV/0!</v>
      </c>
      <c r="AG52" s="28" t="s">
        <v>74</v>
      </c>
      <c r="AH52" s="39">
        <v>226.70127351759578</v>
      </c>
      <c r="AI52" s="40">
        <v>0.11013024107202461</v>
      </c>
      <c r="AJ52" s="40">
        <v>7.7610214551289872E-11</v>
      </c>
      <c r="AK52" s="40">
        <v>6.699917080747259E-4</v>
      </c>
      <c r="AL52" s="40">
        <v>6.3379018610261934E-2</v>
      </c>
      <c r="AM52" s="40">
        <v>5.2908726438398918E-2</v>
      </c>
      <c r="AN52" s="40">
        <v>5.8772253468604554E-2</v>
      </c>
      <c r="AO52" s="40">
        <v>0.17251615061269585</v>
      </c>
      <c r="AP52" s="40">
        <v>3.5263452909650238E-2</v>
      </c>
      <c r="AQ52" s="40">
        <v>0.14145400553030218</v>
      </c>
      <c r="AR52" s="40">
        <v>0.25124974762128888</v>
      </c>
      <c r="AS52" s="40" t="e">
        <v>#DIV/0!</v>
      </c>
      <c r="AT52" s="40">
        <v>2.8385683835418081E-7</v>
      </c>
      <c r="AU52" s="41" t="e">
        <v>#DIV/0!</v>
      </c>
    </row>
    <row r="53" spans="1:47">
      <c r="A53" s="29" t="s">
        <v>86</v>
      </c>
      <c r="B53" s="42">
        <v>491.94542389423327</v>
      </c>
      <c r="C53" s="43">
        <v>5.1873186960880509E-2</v>
      </c>
      <c r="D53" s="43">
        <v>8.4600153746936368E-3</v>
      </c>
      <c r="E53" s="43" t="e">
        <v>#DIV/0!</v>
      </c>
      <c r="F53" s="43">
        <v>0.13252070210121697</v>
      </c>
      <c r="G53" s="43">
        <v>1.5048112979012984E-2</v>
      </c>
      <c r="H53" s="43">
        <v>0.18750274475999096</v>
      </c>
      <c r="I53" s="43">
        <v>1.2083896118877762</v>
      </c>
      <c r="J53" s="43">
        <v>8.0209259728980561E-2</v>
      </c>
      <c r="K53" s="43">
        <v>0.47325241431948079</v>
      </c>
      <c r="L53" s="43">
        <v>1.0435775636743174</v>
      </c>
      <c r="M53" s="43" t="e">
        <v>#DIV/0!</v>
      </c>
      <c r="N53" s="43" t="e">
        <v>#DIV/0!</v>
      </c>
      <c r="O53" s="44">
        <v>0.18114404017230401</v>
      </c>
      <c r="Q53" s="28" t="s">
        <v>59</v>
      </c>
      <c r="R53" s="39">
        <v>316.34677355865131</v>
      </c>
      <c r="S53" s="40">
        <v>9.2330461485353142E-3</v>
      </c>
      <c r="T53" s="40">
        <v>1.6410266813886478E-3</v>
      </c>
      <c r="U53" s="40">
        <v>1.4080274124451655E-3</v>
      </c>
      <c r="V53" s="40">
        <v>2.3444760566241337E-2</v>
      </c>
      <c r="W53" s="40">
        <v>1.9204589755629699E-2</v>
      </c>
      <c r="X53" s="40">
        <v>1.8738230632089244E-2</v>
      </c>
      <c r="Y53" s="40">
        <v>5.0199021581588718E-2</v>
      </c>
      <c r="Z53" s="40">
        <v>1.2917949329512013E-2</v>
      </c>
      <c r="AA53" s="40">
        <v>3.0321664935363011E-2</v>
      </c>
      <c r="AB53" s="40">
        <v>0.28154741306277969</v>
      </c>
      <c r="AC53" s="40">
        <v>0</v>
      </c>
      <c r="AD53" s="40" t="e">
        <v>#DIV/0!</v>
      </c>
      <c r="AE53" s="41" t="e">
        <v>#DIV/0!</v>
      </c>
      <c r="AG53" s="28" t="s">
        <v>75</v>
      </c>
      <c r="AH53" s="39">
        <v>210.95432839213754</v>
      </c>
      <c r="AI53" s="40">
        <v>9.6537018269955178E-3</v>
      </c>
      <c r="AJ53" s="40">
        <v>7.7610214551289872E-11</v>
      </c>
      <c r="AK53" s="40">
        <v>5.8916136254095228E-4</v>
      </c>
      <c r="AL53" s="40">
        <v>5.9721948319785369E-2</v>
      </c>
      <c r="AM53" s="40">
        <v>4.5327940855748365E-2</v>
      </c>
      <c r="AN53" s="40">
        <v>4.528625005942203E-2</v>
      </c>
      <c r="AO53" s="40">
        <v>0.11409357757755134</v>
      </c>
      <c r="AP53" s="40">
        <v>2.5625508125043602E-2</v>
      </c>
      <c r="AQ53" s="40">
        <v>0.1475357880553399</v>
      </c>
      <c r="AR53" s="40">
        <v>0.18355096846150851</v>
      </c>
      <c r="AS53" s="40" t="e">
        <v>#DIV/0!</v>
      </c>
      <c r="AT53" s="40">
        <v>4.3065403667057432E-7</v>
      </c>
      <c r="AU53" s="41" t="e">
        <v>#DIV/0!</v>
      </c>
    </row>
    <row r="54" spans="1:4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Q54" s="28" t="s">
        <v>60</v>
      </c>
      <c r="R54" s="39">
        <v>297.74124675785919</v>
      </c>
      <c r="S54" s="40">
        <v>3.7814732875313829E-3</v>
      </c>
      <c r="T54" s="40">
        <v>1.6694397025537125E-3</v>
      </c>
      <c r="U54" s="40">
        <v>1.3656677542328256E-3</v>
      </c>
      <c r="V54" s="40">
        <v>1.7372843099856924E-2</v>
      </c>
      <c r="W54" s="40">
        <v>2.6927546898941012E-2</v>
      </c>
      <c r="X54" s="40">
        <v>1.9462449489533736E-2</v>
      </c>
      <c r="Y54" s="40">
        <v>3.9367533352280507E-2</v>
      </c>
      <c r="Z54" s="40">
        <v>1.6842764824160632E-2</v>
      </c>
      <c r="AA54" s="40">
        <v>2.3693039321886836E-2</v>
      </c>
      <c r="AB54" s="40">
        <v>0.25836886782936003</v>
      </c>
      <c r="AC54" s="40">
        <v>0</v>
      </c>
      <c r="AD54" s="40" t="e">
        <v>#DIV/0!</v>
      </c>
      <c r="AE54" s="41" t="e">
        <v>#DIV/0!</v>
      </c>
      <c r="AG54" s="28" t="s">
        <v>76</v>
      </c>
      <c r="AH54" s="39">
        <v>228.66513216482096</v>
      </c>
      <c r="AI54" s="40">
        <v>2.9352357653798653E-2</v>
      </c>
      <c r="AJ54" s="40">
        <v>2.4554769803442804E-4</v>
      </c>
      <c r="AK54" s="40">
        <v>6.1967733539318687E-4</v>
      </c>
      <c r="AL54" s="40">
        <v>6.7350245400856074E-2</v>
      </c>
      <c r="AM54" s="40">
        <v>3.0636942116050388E-2</v>
      </c>
      <c r="AN54" s="40">
        <v>4.165853253936707E-2</v>
      </c>
      <c r="AO54" s="40">
        <v>4.9682995078797858E-2</v>
      </c>
      <c r="AP54" s="40">
        <v>1.3886844293951194E-2</v>
      </c>
      <c r="AQ54" s="40">
        <v>0.11248229640002569</v>
      </c>
      <c r="AR54" s="40">
        <v>0.15954900589040016</v>
      </c>
      <c r="AS54" s="40" t="e">
        <v>#DIV/0!</v>
      </c>
      <c r="AT54" s="40">
        <v>1.5115929200522458E-6</v>
      </c>
      <c r="AU54" s="41" t="e">
        <v>#DIV/0!</v>
      </c>
    </row>
    <row r="55" spans="1:4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Q55" s="28" t="s">
        <v>61</v>
      </c>
      <c r="R55" s="39">
        <v>593.91997665232759</v>
      </c>
      <c r="S55" s="40">
        <v>3.9021182199426891E-3</v>
      </c>
      <c r="T55" s="40">
        <v>1.8140263136991535E-3</v>
      </c>
      <c r="U55" s="40">
        <v>1.6221426059375575E-3</v>
      </c>
      <c r="V55" s="40">
        <v>2.0928480181096734E-2</v>
      </c>
      <c r="W55" s="40">
        <v>2.7211986983161775E-2</v>
      </c>
      <c r="X55" s="40">
        <v>2.7880249995470532E-2</v>
      </c>
      <c r="Y55" s="40">
        <v>5.4249366367793941E-2</v>
      </c>
      <c r="Z55" s="40">
        <v>1.8016790822745047E-2</v>
      </c>
      <c r="AA55" s="40">
        <v>2.0359333595787489E-2</v>
      </c>
      <c r="AB55" s="40">
        <v>0.27084389241414869</v>
      </c>
      <c r="AC55" s="40">
        <v>0</v>
      </c>
      <c r="AD55" s="40" t="e">
        <v>#DIV/0!</v>
      </c>
      <c r="AE55" s="41" t="e">
        <v>#DIV/0!</v>
      </c>
      <c r="AG55" s="28" t="s">
        <v>77</v>
      </c>
      <c r="AH55" s="39">
        <v>227.70048998046593</v>
      </c>
      <c r="AI55" s="40">
        <v>3.3663837077705844E-2</v>
      </c>
      <c r="AJ55" s="40">
        <v>8.235920167853131E-4</v>
      </c>
      <c r="AK55" s="40">
        <v>6.7559497587576156E-4</v>
      </c>
      <c r="AL55" s="40">
        <v>4.4950766718393348E-2</v>
      </c>
      <c r="AM55" s="40">
        <v>1.3532368602724148E-2</v>
      </c>
      <c r="AN55" s="40">
        <v>3.3234824678770238E-2</v>
      </c>
      <c r="AO55" s="40">
        <v>6.1831424049588302E-2</v>
      </c>
      <c r="AP55" s="40">
        <v>1.5245022606926055E-2</v>
      </c>
      <c r="AQ55" s="40">
        <v>8.8518303362588188E-2</v>
      </c>
      <c r="AR55" s="40">
        <v>0.2172243611431792</v>
      </c>
      <c r="AS55" s="40" t="e">
        <v>#DIV/0!</v>
      </c>
      <c r="AT55" s="40">
        <v>4.4838161618344477E-7</v>
      </c>
      <c r="AU55" s="41" t="e">
        <v>#DIV/0!</v>
      </c>
    </row>
    <row r="56" spans="1:4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Q56" s="28" t="s">
        <v>62</v>
      </c>
      <c r="R56" s="39">
        <v>281.42622125815552</v>
      </c>
      <c r="S56" s="40">
        <v>3.8787494659619989E-2</v>
      </c>
      <c r="T56" s="40">
        <v>1.5977594000390653E-3</v>
      </c>
      <c r="U56" s="40">
        <v>1.2116213324839125E-3</v>
      </c>
      <c r="V56" s="40">
        <v>2.9996047744820876E-2</v>
      </c>
      <c r="W56" s="40">
        <v>2.6369746890806699E-2</v>
      </c>
      <c r="X56" s="40">
        <v>4.348989831664514E-2</v>
      </c>
      <c r="Y56" s="40">
        <v>4.0002920803440305E-2</v>
      </c>
      <c r="Z56" s="40">
        <v>1.9721211294554793E-2</v>
      </c>
      <c r="AA56" s="40">
        <v>3.6612368459419571E-2</v>
      </c>
      <c r="AB56" s="40">
        <v>0.26912236590940097</v>
      </c>
      <c r="AC56" s="40">
        <v>0.157821294302608</v>
      </c>
      <c r="AD56" s="40" t="e">
        <v>#DIV/0!</v>
      </c>
      <c r="AE56" s="41" t="e">
        <v>#DIV/0!</v>
      </c>
      <c r="AG56" s="28" t="s">
        <v>78</v>
      </c>
      <c r="AH56" s="39">
        <v>234.57361246381086</v>
      </c>
      <c r="AI56" s="40">
        <v>3.0031787315499256E-2</v>
      </c>
      <c r="AJ56" s="40">
        <v>4.0187175463030577E-4</v>
      </c>
      <c r="AK56" s="40">
        <v>1.05618924170137E-3</v>
      </c>
      <c r="AL56" s="40">
        <v>5.1558392693555381E-2</v>
      </c>
      <c r="AM56" s="40">
        <v>1.4196956414265853E-2</v>
      </c>
      <c r="AN56" s="40">
        <v>3.7030634036468481E-2</v>
      </c>
      <c r="AO56" s="40">
        <v>5.0332466091550267E-2</v>
      </c>
      <c r="AP56" s="40">
        <v>1.8189478905597387E-2</v>
      </c>
      <c r="AQ56" s="40">
        <v>9.9987266363625552E-2</v>
      </c>
      <c r="AR56" s="40">
        <v>0.27007644950830639</v>
      </c>
      <c r="AS56" s="40" t="e">
        <v>#DIV/0!</v>
      </c>
      <c r="AT56" s="40">
        <v>9.614681742801735E-7</v>
      </c>
      <c r="AU56" s="41" t="e">
        <v>#DIV/0!</v>
      </c>
    </row>
    <row r="57" spans="1:4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Q57" s="28" t="s">
        <v>63</v>
      </c>
      <c r="R57" s="39">
        <v>365.64811414168361</v>
      </c>
      <c r="S57" s="40">
        <v>3.1607088030929402E-3</v>
      </c>
      <c r="T57" s="40">
        <v>1.6694975780459794E-3</v>
      </c>
      <c r="U57" s="40">
        <v>1.6732432096909918E-3</v>
      </c>
      <c r="V57" s="40">
        <v>1.608839872467923E-2</v>
      </c>
      <c r="W57" s="40">
        <v>3.3178900136240537E-2</v>
      </c>
      <c r="X57" s="40">
        <v>3.4067491980267171E-2</v>
      </c>
      <c r="Y57" s="40">
        <v>2.5010101122788782E-2</v>
      </c>
      <c r="Z57" s="40">
        <v>2.1795537884750145E-2</v>
      </c>
      <c r="AA57" s="40">
        <v>1.6086912048419635E-2</v>
      </c>
      <c r="AB57" s="40">
        <v>0.27792887128393734</v>
      </c>
      <c r="AC57" s="40">
        <v>0.24052627151490913</v>
      </c>
      <c r="AD57" s="40" t="e">
        <v>#DIV/0!</v>
      </c>
      <c r="AE57" s="41" t="e">
        <v>#DIV/0!</v>
      </c>
      <c r="AG57" s="29" t="s">
        <v>79</v>
      </c>
      <c r="AH57" s="42">
        <v>220.17821282772491</v>
      </c>
      <c r="AI57" s="43">
        <v>3.7312314688240436E-2</v>
      </c>
      <c r="AJ57" s="43">
        <v>1.6059979148959082E-3</v>
      </c>
      <c r="AK57" s="43">
        <v>3.5756739846418387E-3</v>
      </c>
      <c r="AL57" s="43">
        <v>7.8536686402668809E-2</v>
      </c>
      <c r="AM57" s="43">
        <v>2.4718189433874053E-2</v>
      </c>
      <c r="AN57" s="43">
        <v>4.5648901654062726E-2</v>
      </c>
      <c r="AO57" s="43">
        <v>5.0752230383392501E-2</v>
      </c>
      <c r="AP57" s="43">
        <v>1.8031145893210088E-2</v>
      </c>
      <c r="AQ57" s="43">
        <v>0.17957266897047547</v>
      </c>
      <c r="AR57" s="43">
        <v>0.34777472137343107</v>
      </c>
      <c r="AS57" s="43" t="e">
        <v>#DIV/0!</v>
      </c>
      <c r="AT57" s="43">
        <v>5.4630185344439619E-6</v>
      </c>
      <c r="AU57" s="44" t="e">
        <v>#DIV/0!</v>
      </c>
    </row>
    <row r="58" spans="1:4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Q58" s="28" t="s">
        <v>64</v>
      </c>
      <c r="R58" s="39">
        <v>418.9023072976251</v>
      </c>
      <c r="S58" s="40">
        <v>1.6972745647638374E-2</v>
      </c>
      <c r="T58" s="40">
        <v>3.1624714025077676E-3</v>
      </c>
      <c r="U58" s="40">
        <v>1.5085973120840068E-3</v>
      </c>
      <c r="V58" s="40">
        <v>6.9125563235839405E-2</v>
      </c>
      <c r="W58" s="40">
        <v>5.2913683139086017E-2</v>
      </c>
      <c r="X58" s="40">
        <v>4.2795567722272478E-2</v>
      </c>
      <c r="Y58" s="40">
        <v>2.8894592289969167E-2</v>
      </c>
      <c r="Z58" s="40">
        <v>9.0398966875686482E-3</v>
      </c>
      <c r="AA58" s="40">
        <v>5.852269659193831E-2</v>
      </c>
      <c r="AB58" s="40">
        <v>0.3667130998360183</v>
      </c>
      <c r="AC58" s="40">
        <v>0.13854757028511649</v>
      </c>
      <c r="AD58" s="40" t="e">
        <v>#DIV/0!</v>
      </c>
      <c r="AE58" s="41" t="e">
        <v>#DIV/0!</v>
      </c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Q59" s="28" t="s">
        <v>65</v>
      </c>
      <c r="R59" s="39">
        <v>299.34318438805656</v>
      </c>
      <c r="S59" s="40">
        <v>7.4369441938243171E-4</v>
      </c>
      <c r="T59" s="40">
        <v>1.6912416291799594E-3</v>
      </c>
      <c r="U59" s="40">
        <v>1.112343486525881E-3</v>
      </c>
      <c r="V59" s="40">
        <v>1.5589330792714316E-2</v>
      </c>
      <c r="W59" s="40">
        <v>1.8569544289677293E-2</v>
      </c>
      <c r="X59" s="40">
        <v>2.1769853204950049E-2</v>
      </c>
      <c r="Y59" s="40">
        <v>3.203498942307019E-2</v>
      </c>
      <c r="Z59" s="40">
        <v>1.4075491900882701E-2</v>
      </c>
      <c r="AA59" s="40">
        <v>1.1104422228722962E-2</v>
      </c>
      <c r="AB59" s="40">
        <v>0.23445695294394384</v>
      </c>
      <c r="AC59" s="40">
        <v>0</v>
      </c>
      <c r="AD59" s="40" t="e">
        <v>#DIV/0!</v>
      </c>
      <c r="AE59" s="41" t="e">
        <v>#DIV/0!</v>
      </c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Q60" s="28" t="s">
        <v>66</v>
      </c>
      <c r="R60" s="39">
        <v>347.22480297935624</v>
      </c>
      <c r="S60" s="40">
        <v>1.2048507121145244E-3</v>
      </c>
      <c r="T60" s="40">
        <v>1.7990491084082072E-3</v>
      </c>
      <c r="U60" s="40">
        <v>1.0760575061738488E-3</v>
      </c>
      <c r="V60" s="40">
        <v>1.2923310456283487E-2</v>
      </c>
      <c r="W60" s="40">
        <v>1.5659164578684406E-2</v>
      </c>
      <c r="X60" s="40">
        <v>1.5200280401864835E-2</v>
      </c>
      <c r="Y60" s="40">
        <v>3.3147366994391143E-2</v>
      </c>
      <c r="Z60" s="40">
        <v>1.2659913736612386E-2</v>
      </c>
      <c r="AA60" s="40">
        <v>1.5438718651636645E-2</v>
      </c>
      <c r="AB60" s="40">
        <v>0.25537066494051686</v>
      </c>
      <c r="AC60" s="40">
        <v>0</v>
      </c>
      <c r="AD60" s="40" t="e">
        <v>#DIV/0!</v>
      </c>
      <c r="AE60" s="41" t="e">
        <v>#DIV/0!</v>
      </c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Q61" s="28" t="s">
        <v>67</v>
      </c>
      <c r="R61" s="39">
        <v>334.37305486916335</v>
      </c>
      <c r="S61" s="40">
        <v>2.29258850087753E-2</v>
      </c>
      <c r="T61" s="40">
        <v>2.5366495214941033E-3</v>
      </c>
      <c r="U61" s="40">
        <v>1.7359684112820636E-3</v>
      </c>
      <c r="V61" s="40">
        <v>2.6340844978398267E-2</v>
      </c>
      <c r="W61" s="40">
        <v>1.7056907662776757E-2</v>
      </c>
      <c r="X61" s="40">
        <v>2.4604155435356084E-2</v>
      </c>
      <c r="Y61" s="40">
        <v>4.5130383259261719E-2</v>
      </c>
      <c r="Z61" s="40">
        <v>1.7585618700338073E-2</v>
      </c>
      <c r="AA61" s="40">
        <v>1.5864708706503777E-2</v>
      </c>
      <c r="AB61" s="40">
        <v>0.24911718073347008</v>
      </c>
      <c r="AC61" s="40">
        <v>0</v>
      </c>
      <c r="AD61" s="40" t="e">
        <v>#DIV/0!</v>
      </c>
      <c r="AE61" s="41" t="e">
        <v>#DIV/0!</v>
      </c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Q62" s="28" t="s">
        <v>68</v>
      </c>
      <c r="R62" s="39">
        <v>349.65082651663869</v>
      </c>
      <c r="S62" s="40">
        <v>1.5146790076304928E-2</v>
      </c>
      <c r="T62" s="40">
        <v>1.7429459040533197E-3</v>
      </c>
      <c r="U62" s="40">
        <v>9.5479899476484469E-4</v>
      </c>
      <c r="V62" s="40">
        <v>4.4057232003574247E-2</v>
      </c>
      <c r="W62" s="40">
        <v>1.2208658915589102E-2</v>
      </c>
      <c r="X62" s="40">
        <v>2.2446375291779952E-2</v>
      </c>
      <c r="Y62" s="40">
        <v>5.0898265599023287E-2</v>
      </c>
      <c r="Z62" s="40">
        <v>1.8044917366199207E-2</v>
      </c>
      <c r="AA62" s="40">
        <v>2.9954519808951887E-2</v>
      </c>
      <c r="AB62" s="40">
        <v>0.23002696813674325</v>
      </c>
      <c r="AC62" s="40">
        <v>0</v>
      </c>
      <c r="AD62" s="40" t="e">
        <v>#DIV/0!</v>
      </c>
      <c r="AE62" s="41" t="e">
        <v>#DIV/0!</v>
      </c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Q63" s="29" t="s">
        <v>69</v>
      </c>
      <c r="R63" s="42">
        <v>362.72724893286278</v>
      </c>
      <c r="S63" s="43">
        <v>2.2940747106393378E-2</v>
      </c>
      <c r="T63" s="43">
        <v>1.7005875486810808E-3</v>
      </c>
      <c r="U63" s="43">
        <v>1.7133626988334954E-3</v>
      </c>
      <c r="V63" s="43">
        <v>3.8045733266419593E-2</v>
      </c>
      <c r="W63" s="43">
        <v>2.2588665392282475E-2</v>
      </c>
      <c r="X63" s="43">
        <v>1.8493016089052874E-2</v>
      </c>
      <c r="Y63" s="43">
        <v>5.0692161400200671E-2</v>
      </c>
      <c r="Z63" s="43">
        <v>1.2190415013411959E-2</v>
      </c>
      <c r="AA63" s="43">
        <v>3.2155656767982252E-2</v>
      </c>
      <c r="AB63" s="43">
        <v>0.29820504714635487</v>
      </c>
      <c r="AC63" s="43">
        <v>0</v>
      </c>
      <c r="AD63" s="43" t="e">
        <v>#DIV/0!</v>
      </c>
      <c r="AE63" s="44" t="e">
        <v>#DIV/0!</v>
      </c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Summaraized Data</vt:lpstr>
      <vt:lpstr>CV Piv Summary Conc</vt:lpstr>
      <vt:lpstr>CV Pivots Conc Across H20Sheds</vt:lpstr>
      <vt:lpstr>CV Pivots Conc Across Years</vt:lpstr>
    </vt:vector>
  </TitlesOfParts>
  <Company>SUNY ESF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Jiyoung An</dc:creator>
  <cp:lastModifiedBy>visitor</cp:lastModifiedBy>
  <dcterms:created xsi:type="dcterms:W3CDTF">2012-02-02T16:47:12Z</dcterms:created>
  <dcterms:modified xsi:type="dcterms:W3CDTF">2012-12-13T21:58:28Z</dcterms:modified>
</cp:coreProperties>
</file>